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PARA IMPRIMIR\"/>
    </mc:Choice>
  </mc:AlternateContent>
  <bookViews>
    <workbookView xWindow="0" yWindow="0" windowWidth="28800" windowHeight="12210"/>
  </bookViews>
  <sheets>
    <sheet name="Plantilla Notas" sheetId="1" r:id="rId1"/>
    <sheet name="Formulario Notas" sheetId="2" r:id="rId2"/>
  </sheets>
  <definedNames>
    <definedName name="_xlnm.Print_Area" localSheetId="0">'Plantilla Notas'!$A$1:$P$459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9" i="1" l="1"/>
  <c r="I364" i="1"/>
  <c r="I362" i="1"/>
  <c r="M301" i="1"/>
  <c r="M294" i="1"/>
  <c r="H102" i="1" l="1"/>
  <c r="K281" i="1" l="1"/>
  <c r="K68" i="1" l="1"/>
  <c r="L427" i="1" l="1"/>
  <c r="M296" i="1" l="1"/>
  <c r="L384" i="1" l="1"/>
  <c r="K56" i="1"/>
  <c r="K50" i="1" l="1"/>
  <c r="L408" i="1" l="1"/>
  <c r="L393" i="1"/>
  <c r="L399" i="1" s="1"/>
  <c r="L436" i="1" l="1"/>
  <c r="K119" i="1" l="1"/>
  <c r="K34" i="1"/>
  <c r="L354" i="1" l="1"/>
  <c r="I354" i="1"/>
  <c r="K325" i="1"/>
  <c r="M311" i="1"/>
  <c r="M314" i="1"/>
  <c r="M243" i="1"/>
  <c r="M252" i="1"/>
  <c r="K203" i="1"/>
  <c r="K216" i="1"/>
  <c r="M166" i="1"/>
  <c r="J166" i="1"/>
  <c r="J175" i="1" s="1"/>
  <c r="J170" i="1"/>
  <c r="M170" i="1"/>
  <c r="M174" i="1"/>
  <c r="J174" i="1"/>
  <c r="N155" i="1"/>
  <c r="K155" i="1"/>
  <c r="H87" i="1"/>
  <c r="M79" i="1"/>
  <c r="J79" i="1"/>
  <c r="M20" i="1"/>
  <c r="J20" i="1"/>
  <c r="N330" i="1" l="1"/>
  <c r="N331" i="1"/>
  <c r="N332" i="1"/>
  <c r="L231" i="1" l="1"/>
  <c r="I231" i="1"/>
  <c r="M175" i="1" l="1"/>
</calcChain>
</file>

<file path=xl/comments1.xml><?xml version="1.0" encoding="utf-8"?>
<comments xmlns="http://schemas.openxmlformats.org/spreadsheetml/2006/main">
  <authors>
    <author>Erika Elena Lechuga Marta</author>
  </authors>
  <commentList>
    <comment ref="I362" authorId="0" shapeId="0">
      <text>
        <r>
          <rPr>
            <b/>
            <sz val="9"/>
            <color indexed="81"/>
            <rFont val="Tahoma"/>
            <family val="2"/>
          </rPr>
          <t>Erika Elena Lechuga Marta:</t>
        </r>
        <r>
          <rPr>
            <sz val="9"/>
            <color indexed="81"/>
            <rFont val="Tahoma"/>
            <family val="2"/>
          </rPr>
          <t xml:space="preserve">
cta 1260-M371
</t>
        </r>
      </text>
    </comment>
    <comment ref="I364" authorId="0" shapeId="0">
      <text>
        <r>
          <rPr>
            <b/>
            <sz val="9"/>
            <color indexed="81"/>
            <rFont val="Tahoma"/>
            <family val="2"/>
          </rPr>
          <t>Erika Elena Lechuga Marta:</t>
        </r>
        <r>
          <rPr>
            <sz val="9"/>
            <color indexed="81"/>
            <rFont val="Tahoma"/>
            <family val="2"/>
          </rPr>
          <t xml:space="preserve">
cta 2111-m373
</t>
        </r>
      </text>
    </comment>
    <comment ref="I369" authorId="0" shapeId="0">
      <text>
        <r>
          <rPr>
            <b/>
            <sz val="9"/>
            <color indexed="81"/>
            <rFont val="Tahoma"/>
            <family val="2"/>
          </rPr>
          <t>Erika Elena Lechuga Marta:</t>
        </r>
        <r>
          <rPr>
            <sz val="9"/>
            <color indexed="81"/>
            <rFont val="Tahoma"/>
            <family val="2"/>
          </rPr>
          <t xml:space="preserve">
cta 1122-m378
</t>
        </r>
      </text>
    </comment>
    <comment ref="J385" authorId="0" shapeId="0">
      <text>
        <r>
          <rPr>
            <b/>
            <sz val="9"/>
            <color indexed="81"/>
            <rFont val="Tahoma"/>
            <family val="2"/>
          </rPr>
          <t>Erika Elena Lechuga Marta:</t>
        </r>
        <r>
          <rPr>
            <sz val="9"/>
            <color indexed="81"/>
            <rFont val="Tahoma"/>
            <family val="2"/>
          </rPr>
          <t xml:space="preserve">
SALDO CTA 4310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</rPr>
          <t>Erika Elena Lechuga Marta:</t>
        </r>
        <r>
          <rPr>
            <sz val="9"/>
            <color indexed="81"/>
            <rFont val="Tahoma"/>
            <family val="2"/>
          </rPr>
          <t xml:space="preserve">
SALDO CTA 4390
</t>
        </r>
      </text>
    </comment>
  </commentList>
</comments>
</file>

<file path=xl/sharedStrings.xml><?xml version="1.0" encoding="utf-8"?>
<sst xmlns="http://schemas.openxmlformats.org/spreadsheetml/2006/main" count="481" uniqueCount="376">
  <si>
    <t>AL 31 DE DICIEMBRE DE 2023</t>
  </si>
  <si>
    <t>a) NOTAS DE DESGLOSE</t>
  </si>
  <si>
    <r>
      <t xml:space="preserve">I)     </t>
    </r>
    <r>
      <rPr>
        <b/>
        <sz val="7"/>
        <rFont val="Times New Roman"/>
        <family val="1"/>
      </rPr>
      <t/>
    </r>
  </si>
  <si>
    <t>NOTAS AL ESTADO DE SITUACIÓN FINANCIERA</t>
  </si>
  <si>
    <t>Activo</t>
  </si>
  <si>
    <t>·</t>
  </si>
  <si>
    <t>Efectivo y Equivalentes</t>
  </si>
  <si>
    <t>1.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</si>
  <si>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</si>
  <si>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A continuación se relacionan las cuentas que integran el rubro de efectivo y equivalentes:</t>
  </si>
  <si>
    <t>Concepto</t>
  </si>
  <si>
    <t>BANCOS/TESORERÍA</t>
  </si>
  <si>
    <t>INVERSIONES TEMPORALES (HASTA 3 MESES)</t>
  </si>
  <si>
    <t>FONDOS CON AFECTACIÓN ESPECÍFICA</t>
  </si>
  <si>
    <t>Suma</t>
  </si>
  <si>
    <t>Efectivo</t>
  </si>
  <si>
    <t>Representa el monto en dinero propiedad del ente público en caja y aquel que está a su cuidado y administración</t>
  </si>
  <si>
    <t>Importe</t>
  </si>
  <si>
    <t>CAJA CHICA</t>
  </si>
  <si>
    <t>CUENTAS DE REGISTRO</t>
  </si>
  <si>
    <t>CAJA CHICA DIRECCIÓN DE ADMINISTRACIÓN Y FINANZAS</t>
  </si>
  <si>
    <t>CAJA CHICA UNIDAD ACADÉMICA OJINAGA</t>
  </si>
  <si>
    <t>CAJA CHICA UNIDAD ACADÉMICA CUAUHTÉMOC</t>
  </si>
  <si>
    <t>CAJA CHICA CONTABILIDAD (CAJA ÚNICA)</t>
  </si>
  <si>
    <t>CAJA CHICA SERVICIOS GENERALES</t>
  </si>
  <si>
    <t>CAJA CHICA UNIDAD ACADÉMICA BILINGÜE</t>
  </si>
  <si>
    <t>Bancos/Tesorería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</si>
  <si>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UNIVERSIDAD TECNOLÓGICA DE CHIHUAHUA</t>
    </r>
    <r>
      <rPr>
        <sz val="9"/>
        <color theme="1"/>
        <rFont val="Arial"/>
        <family val="2"/>
      </rPr>
      <t>, en instituciones bancarias, su importe se integra por:</t>
    </r>
  </si>
  <si>
    <t>Banco</t>
  </si>
  <si>
    <t>BANCOMER CUENTA 0156430112 PROPIOS</t>
  </si>
  <si>
    <t>BANCOMER CUENTA 0155558034 SEGURIDAD SOCIAL</t>
  </si>
  <si>
    <t>BANCOMER CUENTA 0102307553 SERV.AL EXTERIOR</t>
  </si>
  <si>
    <t>BANCOMER 0111946242 PROYECTOS DEL DEP. DE SISTEMAS</t>
  </si>
  <si>
    <t>BANCOMER 0118450021 ESTADÍAS</t>
  </si>
  <si>
    <t>BANAMEX CUENTA 002150700241203319 NOMINA</t>
  </si>
  <si>
    <t>BANCOMER 0119765298 PAGADORA</t>
  </si>
  <si>
    <t>BANCOMER 0119765174 ESTATAL 2023</t>
  </si>
  <si>
    <t>BANCOMER 119765115 FEDERAL 2023</t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</si>
  <si>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UNIVERSIDAD TECNOLÓGICA DE CHIHUAHUA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</si>
  <si>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BANCOMER INVERSION CUENTA 0156430112 PROPIOS</t>
  </si>
  <si>
    <t>Fondos con Afectación Específica</t>
  </si>
  <si>
    <t xml:space="preserve">Representan el monto de los fondos con afectación específica que deben financiar determinados gastos o actividades. </t>
  </si>
  <si>
    <t>BANCOMER CTA. 0112370948 INADEM</t>
  </si>
  <si>
    <t>BANCOMER 0114230183 FAM 2019</t>
  </si>
  <si>
    <t>BANCOMER 0119618651 REMANENTE FAM 2022</t>
  </si>
  <si>
    <t>BANCOMER 0120504246 PRODEP 2023</t>
  </si>
  <si>
    <t>BANCOMER 0120823139 FAM 2023</t>
  </si>
  <si>
    <t>Derechos a recibir Efectivo y Equivalentes y Bienes o Servicios a Recibir</t>
  </si>
  <si>
    <t>2.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</si>
  <si>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</si>
  <si>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CUENTAS POR COBRAR A CORTO PLAZO</t>
  </si>
  <si>
    <t>DEUDORES DIVERSOS POR COBRAR A CORTO PLAZO</t>
  </si>
  <si>
    <t>INGRESOS POR RECUPERAR A CORTO PLAZO</t>
  </si>
  <si>
    <t>Las Cuentas por Cobrar a Corto Plazo se integran por:</t>
  </si>
  <si>
    <t>Deudores Diversos por Cobrar a Corto Plazo</t>
  </si>
  <si>
    <t>Representa el monto de los derechos de cobro a favor del ente público por gastos por comprobar, principalmente relacionados con viáticos.</t>
  </si>
  <si>
    <t>HERMILA TORRES MONTES</t>
  </si>
  <si>
    <t>ROCIO GUADALUPE TARANGO</t>
  </si>
  <si>
    <t>NANCY BEATRIZ CHAVEZ VEGA</t>
  </si>
  <si>
    <t>MARTIN ALFREDO GRANILLO SALAIS</t>
  </si>
  <si>
    <t>SUBSIDIO AL EMPLEO</t>
  </si>
  <si>
    <t>OTROS DEUDORES</t>
  </si>
  <si>
    <t>UNIVERSIDAD TECNOLOGICA DE PARRAL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</si>
  <si>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</si>
  <si>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</si>
  <si>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3.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</si>
  <si>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</si>
  <si>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TOKA EASY GAS</t>
  </si>
  <si>
    <t>MAYOR A 90 DIAS</t>
  </si>
  <si>
    <t>ALBERTO MENDOZA MONTAÑEZ</t>
  </si>
  <si>
    <t>Bienes Disponibles para su Transformación o Consumo (inventarios)</t>
  </si>
  <si>
    <t>4.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</si>
  <si>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</si>
  <si>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</si>
  <si>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5.</t>
  </si>
  <si>
    <t>De la cuenta Almacén se informará acerca del método de valuación, así como la conveniencia de su aplicación. Adicionalmente, se revelará el impacto en la información financiera por cambios en el método.</t>
  </si>
  <si>
    <t>NO APLICA</t>
  </si>
  <si>
    <t>Inversiones Financieras</t>
  </si>
  <si>
    <t>6.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</si>
  <si>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</si>
  <si>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7.</t>
  </si>
  <si>
    <t>Se informará de las inversiones financieras, los saldos de las participaciones y aportaciones de capital.</t>
  </si>
  <si>
    <t>NO EXISTEN CUENTAS DE FIDEICOMISO EN EL PERIODO A INFORMAR</t>
  </si>
  <si>
    <t>Bienes Muebles, Inmuebles e Intangibles</t>
  </si>
  <si>
    <t>8.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</si>
  <si>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</si>
  <si>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9.</t>
  </si>
  <si>
    <t>Se informará de manera agrupada por cuenta, los rubros de activos intangibles y diferidos, su monto y naturaleza, amortización del ejercicio, amortización acumulada, tasa y método aplicados.</t>
  </si>
  <si>
    <t>Bienes Inmuebles, Infraestructura y Construcciones en Proceso</t>
  </si>
  <si>
    <t>Se integra de la siguiente manera:</t>
  </si>
  <si>
    <t>TERRENOS</t>
  </si>
  <si>
    <t>EDIFICIOS NO HABITACIONALES</t>
  </si>
  <si>
    <t>Subtotal BIENES INMUEBLES, INFRAESTRUCTURA Y CONSTRUCCIONES EN PROCESO</t>
  </si>
  <si>
    <t>Bienes Muebles, Intangibles y Depreciaciones</t>
  </si>
  <si>
    <t>Se integras de la siguiente manera: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</si>
  <si>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</si>
  <si>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</si>
  <si>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</si>
  <si>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</si>
  <si>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</si>
  <si>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</si>
  <si>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PATENTES, MARCAS Y DERECHOS</t>
  </si>
  <si>
    <t>LICENCIAS</t>
  </si>
  <si>
    <t>Subtotal ACTIVOS INTANGIBLES</t>
  </si>
  <si>
    <t>DEPRECIACIÓN ACUMULADA DE BIENES INMUEBLES</t>
  </si>
  <si>
    <t>DEPRECIACIÓN ACUMULADA DE BIENES MUEBLES</t>
  </si>
  <si>
    <t>AMORTIZACIÓN ACUMULADA DE ACTIVOS INTANGIBLES</t>
  </si>
  <si>
    <t>Subtotal DEPRECIACIÓN, DETERIORO Y AMORTIZACIÓN ACUMULADA DE BIENES</t>
  </si>
  <si>
    <t>Activo Diferido</t>
  </si>
  <si>
    <t>OTROS ACTIVOS DIFERIDOS</t>
  </si>
  <si>
    <t>Estimaciones y Deterioros</t>
  </si>
  <si>
    <t>10.</t>
  </si>
  <si>
    <t>Se informarán los criterios utilizados para la determinación de las estimaciones; por ejemplo: estimación de cuentas incobrables, estimación de inventarios, deterioro de activos biológicos y cualquier otra que aplique.</t>
  </si>
  <si>
    <t>LOS ESTADOS FINANCIEROS NO CUENTAN CON REGISTROS DE ESTIMACIONES DE CUENTAS INCOBRABLES</t>
  </si>
  <si>
    <t>Otros Activos</t>
  </si>
  <si>
    <t>11.</t>
  </si>
  <si>
    <t>De las cuentas de otros activos se informará por tipo circulante o no circulante, los montos totales asociados y sus características cualitativas significativas que les impacten financieramente.</t>
  </si>
  <si>
    <t>CIRCULANTE</t>
  </si>
  <si>
    <t>EFECTIVO</t>
  </si>
  <si>
    <t>ANTICIPO A PROVEEDORES POR ADQUISICIÓN DE BIENES Y PRESTACIÓN DE SERVICIOS A CORTO PLAZO</t>
  </si>
  <si>
    <t>NO CIRCULANTE</t>
  </si>
  <si>
    <t>Pasivo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</si>
  <si>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</si>
  <si>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</si>
  <si>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</si>
  <si>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PASIVO CIRCULANTE</t>
  </si>
  <si>
    <t>PASIVO NO CIRCULANTE</t>
  </si>
  <si>
    <t>Suma de Pasivo</t>
  </si>
  <si>
    <t>Pasivo Circulante</t>
  </si>
  <si>
    <t>Destacan entre las principales partidas del Pasivo Circulante las siguientes:</t>
  </si>
  <si>
    <t>SERVICIOS PERSONALES POR PAGAR A CORTO PLAZO</t>
  </si>
  <si>
    <t>PROVEEDORES POR PAGAR A CORTO PLAZO</t>
  </si>
  <si>
    <t>TRANSFERENCIAS OTORGADAS POR PAGAR A CORTO PLAZO</t>
  </si>
  <si>
    <t>RETENCIONES Y CONTRIBUCIONES POR PAGAR A CORTO PLAZO</t>
  </si>
  <si>
    <t>OTRAS CUENTAS POR PAGAR A CORTO PLAZO</t>
  </si>
  <si>
    <t>Suma PASIVO CIRCULANTE</t>
  </si>
  <si>
    <t>Pasivo No Circulante</t>
  </si>
  <si>
    <t>Destacan entre las principales partidas del Pasivo No Circulante las siguientes:</t>
  </si>
  <si>
    <t>FONDOS Y BIENES DE TERCEROS EN GARANTÍA Y/O ADMINISTRACIÓN A LARGO PLAZO</t>
  </si>
  <si>
    <t>PROVISIONES A LARGO PLAZO</t>
  </si>
  <si>
    <t>Suma de Pasivos a Largo Plazo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</si>
  <si>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</si>
  <si>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</si>
  <si>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>Ingresos de Gestión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</si>
  <si>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</si>
  <si>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</si>
  <si>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</si>
  <si>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>FICHAS DE INGRESO, Cuauhtémoc</t>
  </si>
  <si>
    <t>COLEGIATURAS CUAUHTÉMOC</t>
  </si>
  <si>
    <t>SEGUROS CUAUHTEMOC</t>
  </si>
  <si>
    <t>TITULACIÓN CUAUHTÉMOC</t>
  </si>
  <si>
    <t>SERVICIOS ADMINISTRATIVOS CUAUHTÉMOC</t>
  </si>
  <si>
    <t>FICHAS DE INGRESO CHIHUAHUA</t>
  </si>
  <si>
    <t>COLEGIATURAS CHIHUAHUA</t>
  </si>
  <si>
    <t>SEGUROS, CHIHUAHUA</t>
  </si>
  <si>
    <t>TITULACIÓN CHIHUAHUA</t>
  </si>
  <si>
    <t>SERVICIOS ADMINISTRATIVOS CHIHUAHUA</t>
  </si>
  <si>
    <t>LICITACIONES</t>
  </si>
  <si>
    <t>SERVICIOS ACADÉMICOS</t>
  </si>
  <si>
    <t>SERVICIOS AL EXTERIOR</t>
  </si>
  <si>
    <t>FICHAS DE INGRESO, OJINAGA</t>
  </si>
  <si>
    <t>COLEGIATURAS OJINAGA</t>
  </si>
  <si>
    <t>SEGUROS OJINAGA</t>
  </si>
  <si>
    <t>TITULACIÓN OJINAGA</t>
  </si>
  <si>
    <t>SERVICIOS ADMINISTRATIVOS OJINAGA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</si>
  <si>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</si>
  <si>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</si>
  <si>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</si>
  <si>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</si>
  <si>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</si>
  <si>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REMANENTE FAM 2022</t>
  </si>
  <si>
    <t>FAM 2023</t>
  </si>
  <si>
    <t>REMANENTE FAM 2023</t>
  </si>
  <si>
    <t>Subtotal APORTACIONES</t>
  </si>
  <si>
    <t>PRODEP 2023</t>
  </si>
  <si>
    <t>Subtotal CONVENIOS</t>
  </si>
  <si>
    <t>SUBSIDIO FEDERAL</t>
  </si>
  <si>
    <t>SUBSIDIO ESTATAL</t>
  </si>
  <si>
    <t>SUBSIDIO ESTATAL PARA UN FIN ESPECIFICO</t>
  </si>
  <si>
    <t>SUBSIDIO ESTATAL PARA UN FIN ESPECIFICO DE ORGANISMOS DESENTRALIZADOS</t>
  </si>
  <si>
    <t>Subtotal TRANSFERENCIAS Y ASIGNACIONES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</si>
  <si>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</si>
  <si>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</si>
  <si>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</si>
  <si>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</si>
  <si>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INGRESOS FINANCIEROS</t>
  </si>
  <si>
    <t>Subtotal INGRESOS FINANCIEROS</t>
  </si>
  <si>
    <t>DONATIVOS CHIHUAHUA</t>
  </si>
  <si>
    <t>OTROS INGRESOS</t>
  </si>
  <si>
    <t>Gastos y Otras Pérdidas: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</si>
  <si>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</si>
  <si>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GASTOS DE FUNCIONAMIENTO</t>
  </si>
  <si>
    <t>TRANSFERENCIAS, ASIGNACIONES, SUBSIDIOS Y OTRAS AYUDAS</t>
  </si>
  <si>
    <t>OTROS GASTOS Y PÉRDIDAS EXTRAORDINARIAS</t>
  </si>
  <si>
    <t>Suma de GASTOS Y OTRAS PÉRDIDAS</t>
  </si>
  <si>
    <t>A su vez se presentan aquellos rubros que en forma individual representan el 8.0% o más del total de los gastos:</t>
  </si>
  <si>
    <t>%</t>
  </si>
  <si>
    <t>REMUNERACIONES ADICIONALES Y ESPECIALES</t>
  </si>
  <si>
    <t>SEGURIDAD SOCIAL</t>
  </si>
  <si>
    <t>OTRAS PRESTACIONES SOCIALES Y ECONÓMICAS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</si>
  <si>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</si>
  <si>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</si>
  <si>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</si>
  <si>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</si>
  <si>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</si>
  <si>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</si>
  <si>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 xml:space="preserve">IV)   </t>
  </si>
  <si>
    <t>NOTAS AL ESTADO DE FLUJOS DE EFECTIVO</t>
  </si>
  <si>
    <t>Efectivo y equivalentes</t>
  </si>
  <si>
    <t>Presentar el análisis de las cifras del periodo actual (2023) y periodo anterior (2022) del Efectivo y
Equivalentes al Efectivo, al Final del Ejercicio del Estado de Flujos de Efectivo, respecto a la
composición del rubro de Efectivo y Equivalentes, utilizando el siguiente cuadro:</t>
  </si>
  <si>
    <t xml:space="preserve"> EFECTIVO Y EQUIVALENTES</t>
  </si>
  <si>
    <t>Presentar el análisis de las cifras del periodo actual (2022) y periodo anterior (2021) del Efectivo y
Equivalentes al Efectivo, al Final del Ejercicio del Estado de Flujos de Efectivo, respecto a la
composición del rubro de Efectivo y Equivalentes, utilizando el siguiente cuadro: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</si>
  <si>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</si>
  <si>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</si>
  <si>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Depreciación</t>
  </si>
  <si>
    <t>Amortización</t>
  </si>
  <si>
    <t>Incrementos en las provisiones</t>
  </si>
  <si>
    <r>
      <rPr>
        <sz val="9"/>
        <rFont val="Arial"/>
        <family val="2"/>
      </rPr>
      <t>Incremento en inversiones producido por revaluación</t>
    </r>
  </si>
  <si>
    <t>Ganancia/pérdida en venta de bienes muebles, inmuebles e intangibles</t>
  </si>
  <si>
    <t>Incremento en cuentas por cobrar</t>
  </si>
  <si>
    <t xml:space="preserve">Flujos de Efectivo Netos de las  Actividades de Operación </t>
  </si>
  <si>
    <t xml:space="preserve">V) </t>
  </si>
  <si>
    <t>CONCILIACIÓN ENTRE LOS INGRESOS PRESUPUESTARIOS Y CONTABLES, ASÍ COMO ENTRE LOS EGRESOS PRESUPUESTARIOS Y LOS GASTOS CONTABLES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</si>
  <si>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</si>
  <si>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UNIVERSIDAD TECNOLOGICA DE CHIHUAHUA</t>
  </si>
  <si>
    <t>CONCILIACION ENTRE LOS INGRESOS PRESUPUESTARIOS Y CONTABLES</t>
  </si>
  <si>
    <t>CORRESPONDIENTE DEL 1o. DE ENERO AL 31 DE DICIEMBRE DE 2023.</t>
  </si>
  <si>
    <t>(CIFRAS EN PESOS)</t>
  </si>
  <si>
    <t xml:space="preserve"> INGRESOS PRESUPUESTARIOS</t>
  </si>
  <si>
    <t>MÁS INGRESOS CONTABLES NO PRESUPUESTARIOS</t>
  </si>
  <si>
    <t>INCREMENTO POR VARIACION DE INVENTARIOS</t>
  </si>
  <si>
    <t>DISMINUCIÓN DEL EXCESO DE ESTIMACIONES POR  PÉRDIDA O DETERIORO U OBSOLESCENCIA</t>
  </si>
  <si>
    <t>DISMINUCIÓN DEL EXCESO DE PROVISIONES</t>
  </si>
  <si>
    <t>OTROS INGRESOS Y BENEFICIOS VARIOS</t>
  </si>
  <si>
    <t>OTROS INGRESOS CONTABLES NO PRESUPUESTARIOS</t>
  </si>
  <si>
    <t xml:space="preserve">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</si>
  <si>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</si>
  <si>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</si>
  <si>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</si>
  <si>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</si>
  <si>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INGRESOS CONTABLES (4=1+2-3)</t>
  </si>
  <si>
    <t>IGUAL A 4000</t>
  </si>
  <si>
    <t>CONCILIACION ENTRE LOS EGRESOS PRESUPUESTARIOS Y CONTABLES</t>
  </si>
  <si>
    <t>TOTAL DE EGRESOS (PRESUPUESTARIOS)</t>
  </si>
  <si>
    <t>MENOS EGRESOS PRESUPUESTARIOS NO CONTABLES</t>
  </si>
  <si>
    <t>MOBILIARIO Y EQUIPO DE ADMINISTRACION</t>
  </si>
  <si>
    <t>EQUIPO E INSTRUMENTAL MÉDICO Y DE LABORATORIO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</si>
  <si>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</si>
  <si>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</si>
  <si>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</si>
  <si>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</si>
  <si>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</si>
  <si>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</si>
  <si>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</si>
  <si>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</si>
  <si>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</si>
  <si>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</si>
  <si>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</si>
  <si>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</si>
  <si>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MAS GASTOS CONTABLES NO PRESUPUESTALES</t>
  </si>
  <si>
    <t>ESTIMACIONES, DEPRECIACIONES, DETERIOROS, OBSOLESCENCIA Y AMORTIZACIONES</t>
  </si>
  <si>
    <t>PROVISIONES</t>
  </si>
  <si>
    <t>DISMINUCION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</si>
  <si>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</si>
  <si>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</si>
  <si>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</si>
  <si>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</si>
  <si>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TOTAL DE GASTO CONTABLE (4= 1-2+3)</t>
  </si>
  <si>
    <t>IGUAL A 5000</t>
  </si>
  <si>
    <t xml:space="preserve">*El presupuesto de egresos muestra $9,905,063.30 (nueve millones novecientos cinco sesenta y tres pesos 30/100 M.N.), compuestos por: Remanente FAM 2019 $104,713.60, Remanente </t>
  </si>
  <si>
    <t>Fam 2021-2022 $429,136.40 y $4,089.00 (fueron reintegrados a la Federación en Febrero 2023) y Recursos Propios $9,367,124.30 dichos remanentes no estan reflejados en el presupuesto de ingresos.</t>
  </si>
  <si>
    <t>“Bajo protesta de decir verdad declaramos que los Estados Financieros y sus notas, son razonablemente correctos y son responsabilidad del emisor”.</t>
  </si>
  <si>
    <t>________________________________________</t>
  </si>
  <si>
    <t>Kamel Wadih David Athie Flores</t>
  </si>
  <si>
    <t xml:space="preserve">                                                 Ing. Jaime Alfredo Prado Ollervides</t>
  </si>
  <si>
    <t>Rector</t>
  </si>
  <si>
    <t xml:space="preserve">                                            Director de Administración y Finanzas</t>
  </si>
  <si>
    <t>C.P. Ricardo Guevara Velázquez</t>
  </si>
  <si>
    <t>Subdirector de Administración y Finanzas</t>
  </si>
  <si>
    <t>FORMULARIO</t>
  </si>
  <si>
    <t>NOTAS A LOS ESTADOS FINANCIEROS SAACG.NET</t>
  </si>
  <si>
    <t xml:space="preserve">INDETEC 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</si>
  <si>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</si>
  <si>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</si>
  <si>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Nota: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</si>
  <si>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</si>
  <si>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Funciones de Catálogo</t>
  </si>
  <si>
    <t>Función</t>
  </si>
  <si>
    <t>Nombre</t>
  </si>
  <si>
    <t>Descripción</t>
  </si>
  <si>
    <t>Nomenclatura</t>
  </si>
  <si>
    <t>Ejemplo</t>
  </si>
  <si>
    <t>EJERCICIO</t>
  </si>
  <si>
    <t>Ejercicio contable</t>
  </si>
  <si>
    <t>Obtiene el ejercicio contable.</t>
  </si>
  <si>
    <t>#EJERCICIO()</t>
  </si>
  <si>
    <t>Obtiene el ejercicio anterior (-1)</t>
  </si>
  <si>
    <t>#EJERCICIO(-1)</t>
  </si>
  <si>
    <t>NOMBRE</t>
  </si>
  <si>
    <t>Nombre de la cuenta contable</t>
  </si>
  <si>
    <t xml:space="preserve">Obtiene el nombre  de la cuenta específicada. </t>
  </si>
  <si>
    <t>#NOMBRE(Cuenta)</t>
  </si>
  <si>
    <t>#NOMBRE(1112)</t>
  </si>
  <si>
    <t>FECHA</t>
  </si>
  <si>
    <t>Fecha de corte</t>
  </si>
  <si>
    <t>Muestra en formato de título la fecha de corte indicada</t>
  </si>
  <si>
    <t>#FECHA()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</si>
  <si>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</si>
  <si>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</si>
  <si>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</si>
  <si>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</si>
  <si>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</si>
  <si>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</si>
  <si>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</si>
  <si>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</si>
  <si>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</si>
  <si>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</si>
  <si>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</si>
  <si>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</si>
  <si>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</si>
  <si>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</si>
  <si>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</si>
  <si>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</si>
  <si>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</si>
  <si>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</si>
  <si>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</si>
  <si>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</si>
  <si>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</si>
  <si>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</si>
  <si>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</si>
  <si>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</si>
  <si>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</si>
  <si>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</si>
  <si>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</si>
  <si>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</si>
  <si>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</si>
  <si>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</si>
  <si>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</si>
  <si>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</si>
  <si>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</si>
  <si>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</si>
  <si>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</si>
  <si>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SIP</t>
  </si>
  <si>
    <t xml:space="preserve">Saldo inicial del periodo </t>
  </si>
  <si>
    <t>Obtiene el saldo inicial del periodo de una cuenta determinada. (Parametros externos: Fecha Final)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</si>
  <si>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</si>
  <si>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</si>
  <si>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</si>
  <si>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</si>
  <si>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</si>
  <si>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</si>
  <si>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SFP</t>
  </si>
  <si>
    <t xml:space="preserve">Saldo final del periodo </t>
  </si>
  <si>
    <t>Obtiene el saldo final del periodo de una cuenta determinada. (Parametros externos: Fecha Final)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</si>
  <si>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</si>
  <si>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</si>
  <si>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</si>
  <si>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</si>
  <si>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</si>
  <si>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</si>
  <si>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</si>
  <si>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</si>
  <si>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</si>
  <si>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</si>
  <si>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#MC(Cuenta, FechaInicio, FechaFin)</t>
  </si>
  <si>
    <t>#MC(1112-001,01-01-2017,31-01-2017)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</si>
  <si>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</si>
  <si>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</si>
  <si>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</si>
  <si>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#MA(Cuenta, FechaInicio, FechaFin)</t>
  </si>
  <si>
    <t>#MA(1112-001,01-01-2017,31-01-2017)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</si>
  <si>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</si>
  <si>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</si>
  <si>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</si>
  <si>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#MN(Cuenta, FechaInicio, FechaFin)</t>
  </si>
  <si>
    <t>#MN(1112-001,01-01-2017,27-01-2017)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</si>
</sst>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#,###.00"/>
  </numFmts>
  <fonts count="39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19">
    <xf numFmtId="0" fontId="0" fillId="0" borderId="0" xfId="0" applyAlignment="1">
      <alignment horizontal="left" vertical="top"/>
    </xf>
    <xf numFmtId="0" fontId="24" fillId="0" borderId="0" xfId="0" applyFont="1" applyAlignment="1">
      <alignment horizontal="left" vertical="top"/>
    </xf>
    <xf numFmtId="0" fontId="26" fillId="3" borderId="9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 wrapText="1"/>
    </xf>
    <xf numFmtId="49" fontId="27" fillId="5" borderId="5" xfId="0" applyNumberFormat="1" applyFont="1" applyFill="1" applyBorder="1" applyAlignment="1">
      <alignment vertical="center"/>
    </xf>
    <xf numFmtId="49" fontId="27" fillId="5" borderId="10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vertical="center" wrapText="1"/>
    </xf>
    <xf numFmtId="49" fontId="27" fillId="0" borderId="5" xfId="0" applyNumberFormat="1" applyFont="1" applyBorder="1" applyAlignment="1">
      <alignment vertical="center"/>
    </xf>
    <xf numFmtId="49" fontId="27" fillId="0" borderId="10" xfId="0" applyNumberFormat="1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vertical="center"/>
    </xf>
    <xf numFmtId="0" fontId="27" fillId="5" borderId="12" xfId="0" applyFont="1" applyFill="1" applyBorder="1" applyAlignment="1">
      <alignment vertical="center" wrapText="1"/>
    </xf>
    <xf numFmtId="49" fontId="27" fillId="5" borderId="12" xfId="0" applyNumberFormat="1" applyFont="1" applyFill="1" applyBorder="1" applyAlignment="1">
      <alignment vertical="center"/>
    </xf>
    <xf numFmtId="49" fontId="27" fillId="5" borderId="13" xfId="0" applyNumberFormat="1" applyFont="1" applyFill="1" applyBorder="1" applyAlignment="1">
      <alignment vertical="center"/>
    </xf>
    <xf numFmtId="0" fontId="21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top"/>
    </xf>
    <xf numFmtId="49" fontId="27" fillId="0" borderId="15" xfId="0" applyNumberFormat="1" applyFont="1" applyBorder="1" applyAlignment="1">
      <alignment vertical="center"/>
    </xf>
    <xf numFmtId="49" fontId="27" fillId="0" borderId="16" xfId="0" applyNumberFormat="1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 wrapText="1"/>
    </xf>
    <xf numFmtId="49" fontId="27" fillId="0" borderId="12" xfId="0" applyNumberFormat="1" applyFont="1" applyBorder="1" applyAlignment="1">
      <alignment vertical="center"/>
    </xf>
    <xf numFmtId="49" fontId="27" fillId="0" borderId="13" xfId="0" applyNumberFormat="1" applyFont="1" applyBorder="1" applyAlignment="1">
      <alignment vertical="center"/>
    </xf>
    <xf numFmtId="0" fontId="2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top" wrapText="1"/>
    </xf>
    <xf numFmtId="0" fontId="14" fillId="0" borderId="0" xfId="0" applyFont="1"/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horizontal="justify" vertical="justify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6" borderId="0" xfId="0" applyFont="1" applyFill="1" applyAlignment="1">
      <alignment horizontal="left" vertical="top"/>
    </xf>
    <xf numFmtId="0" fontId="12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left" vertical="top"/>
    </xf>
    <xf numFmtId="0" fontId="7" fillId="6" borderId="0" xfId="0" applyFont="1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top"/>
    </xf>
    <xf numFmtId="0" fontId="1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7" fillId="6" borderId="0" xfId="0" applyFont="1" applyFill="1" applyAlignment="1">
      <alignment horizontal="left" vertical="justify"/>
    </xf>
    <xf numFmtId="0" fontId="14" fillId="0" borderId="0" xfId="2" applyNumberFormat="1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32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right"/>
    </xf>
    <xf numFmtId="44" fontId="14" fillId="0" borderId="0" xfId="2" applyFont="1" applyBorder="1" applyAlignment="1">
      <alignment horizontal="right"/>
    </xf>
    <xf numFmtId="0" fontId="14" fillId="0" borderId="0" xfId="2" applyNumberFormat="1" applyFont="1" applyBorder="1" applyAlignment="1">
      <alignment horizontal="right"/>
    </xf>
    <xf numFmtId="0" fontId="14" fillId="0" borderId="0" xfId="2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4" fontId="14" fillId="0" borderId="0" xfId="2" applyFont="1" applyFill="1" applyBorder="1" applyAlignment="1">
      <alignment horizontal="right"/>
    </xf>
    <xf numFmtId="0" fontId="9" fillId="6" borderId="0" xfId="0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6" borderId="0" xfId="0" applyFont="1" applyFill="1" applyAlignment="1">
      <alignment vertical="top" wrapText="1"/>
    </xf>
    <xf numFmtId="0" fontId="7" fillId="6" borderId="0" xfId="0" applyFont="1" applyFill="1" applyAlignment="1">
      <alignment vertical="top"/>
    </xf>
    <xf numFmtId="0" fontId="2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top"/>
    </xf>
    <xf numFmtId="0" fontId="17" fillId="6" borderId="0" xfId="0" applyFont="1" applyFill="1" applyAlignment="1">
      <alignment vertical="top" wrapText="1"/>
    </xf>
    <xf numFmtId="0" fontId="17" fillId="6" borderId="0" xfId="0" applyFont="1" applyFill="1" applyAlignment="1">
      <alignment vertical="top"/>
    </xf>
    <xf numFmtId="0" fontId="9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left" vertical="top"/>
    </xf>
    <xf numFmtId="0" fontId="12" fillId="6" borderId="0" xfId="0" applyFont="1" applyFill="1" applyAlignment="1">
      <alignment vertical="top"/>
    </xf>
    <xf numFmtId="0" fontId="9" fillId="6" borderId="0" xfId="0" applyFont="1" applyFill="1" applyAlignment="1">
      <alignment horizontal="justify" vertical="justify" wrapText="1"/>
    </xf>
    <xf numFmtId="0" fontId="16" fillId="6" borderId="0" xfId="0" applyFont="1" applyFill="1" applyAlignment="1">
      <alignment horizontal="left" vertical="top"/>
    </xf>
    <xf numFmtId="0" fontId="17" fillId="6" borderId="0" xfId="0" applyFont="1" applyFill="1" applyAlignment="1">
      <alignment horizontal="justify" vertical="justify"/>
    </xf>
    <xf numFmtId="0" fontId="7" fillId="6" borderId="0" xfId="0" applyFont="1" applyFill="1" applyAlignment="1">
      <alignment horizontal="justify" vertical="justify"/>
    </xf>
    <xf numFmtId="0" fontId="7" fillId="6" borderId="0" xfId="0" applyFont="1" applyFill="1" applyAlignment="1">
      <alignment horizontal="justify" vertical="justify" wrapText="1"/>
    </xf>
    <xf numFmtId="0" fontId="8" fillId="6" borderId="0" xfId="0" applyFont="1" applyFill="1" applyAlignment="1">
      <alignment vertical="top"/>
    </xf>
    <xf numFmtId="0" fontId="5" fillId="6" borderId="0" xfId="0" applyFont="1" applyFill="1" applyAlignment="1">
      <alignment horizontal="left" vertical="top"/>
    </xf>
    <xf numFmtId="0" fontId="1" fillId="6" borderId="0" xfId="0" applyFont="1" applyFill="1" applyAlignment="1">
      <alignment vertical="top" wrapText="1"/>
    </xf>
    <xf numFmtId="0" fontId="2" fillId="6" borderId="0" xfId="0" applyFont="1" applyFill="1" applyAlignment="1">
      <alignment vertical="top"/>
    </xf>
    <xf numFmtId="0" fontId="1" fillId="6" borderId="0" xfId="0" applyFont="1" applyFill="1" applyAlignment="1">
      <alignment vertical="top"/>
    </xf>
    <xf numFmtId="0" fontId="1" fillId="0" borderId="24" xfId="0" applyFont="1" applyBorder="1" applyAlignment="1">
      <alignment vertical="center"/>
    </xf>
    <xf numFmtId="49" fontId="13" fillId="0" borderId="1" xfId="0" applyNumberFormat="1" applyFont="1" applyBorder="1"/>
    <xf numFmtId="0" fontId="13" fillId="6" borderId="0" xfId="0" applyFont="1" applyFill="1"/>
    <xf numFmtId="9" fontId="13" fillId="6" borderId="0" xfId="0" applyNumberFormat="1" applyFont="1" applyFill="1"/>
    <xf numFmtId="0" fontId="1" fillId="0" borderId="0" xfId="0" applyFont="1" applyAlignment="1">
      <alignment horizontal="left" vertical="justify"/>
    </xf>
    <xf numFmtId="0" fontId="1" fillId="6" borderId="0" xfId="0" applyFont="1" applyFill="1" applyAlignment="1">
      <alignment horizontal="left" vertical="justify"/>
    </xf>
    <xf numFmtId="0" fontId="38" fillId="0" borderId="0" xfId="0" applyFont="1"/>
    <xf numFmtId="0" fontId="37" fillId="7" borderId="0" xfId="0" applyFont="1" applyFill="1"/>
    <xf numFmtId="0" fontId="37" fillId="0" borderId="0" xfId="0" applyFont="1"/>
    <xf numFmtId="0" fontId="37" fillId="0" borderId="2" xfId="0" applyFont="1" applyBorder="1"/>
    <xf numFmtId="0" fontId="37" fillId="0" borderId="25" xfId="0" applyFont="1" applyBorder="1"/>
    <xf numFmtId="0" fontId="38" fillId="0" borderId="3" xfId="0" applyFont="1" applyBorder="1"/>
    <xf numFmtId="0" fontId="37" fillId="0" borderId="4" xfId="0" applyFont="1" applyBorder="1"/>
    <xf numFmtId="0" fontId="38" fillId="0" borderId="24" xfId="0" applyFont="1" applyBorder="1"/>
    <xf numFmtId="44" fontId="38" fillId="0" borderId="0" xfId="2" applyFont="1"/>
    <xf numFmtId="44" fontId="38" fillId="0" borderId="3" xfId="2" applyFont="1" applyBorder="1"/>
    <xf numFmtId="44" fontId="38" fillId="7" borderId="0" xfId="2" applyFont="1" applyFill="1"/>
    <xf numFmtId="44" fontId="38" fillId="6" borderId="0" xfId="2" applyFont="1" applyFill="1"/>
    <xf numFmtId="0" fontId="38" fillId="0" borderId="4" xfId="0" applyFont="1" applyBorder="1"/>
    <xf numFmtId="0" fontId="37" fillId="0" borderId="27" xfId="0" applyFont="1" applyBorder="1" applyAlignment="1">
      <alignment horizontal="left"/>
    </xf>
    <xf numFmtId="0" fontId="37" fillId="0" borderId="25" xfId="0" applyFont="1" applyBorder="1" applyAlignment="1">
      <alignment horizontal="left"/>
    </xf>
    <xf numFmtId="0" fontId="38" fillId="0" borderId="26" xfId="0" applyFont="1" applyBorder="1"/>
    <xf numFmtId="44" fontId="38" fillId="0" borderId="4" xfId="2" applyFont="1" applyBorder="1"/>
    <xf numFmtId="0" fontId="38" fillId="6" borderId="0" xfId="0" applyFont="1" applyFill="1"/>
    <xf numFmtId="0" fontId="37" fillId="6" borderId="0" xfId="0" applyFont="1" applyFill="1"/>
    <xf numFmtId="44" fontId="38" fillId="6" borderId="0" xfId="2" applyFont="1" applyFill="1" applyAlignment="1">
      <alignment horizontal="center"/>
    </xf>
    <xf numFmtId="44" fontId="38" fillId="6" borderId="0" xfId="2" applyFont="1" applyFill="1" applyBorder="1" applyAlignment="1">
      <alignment horizontal="center"/>
    </xf>
    <xf numFmtId="43" fontId="38" fillId="0" borderId="0" xfId="4" applyFont="1"/>
    <xf numFmtId="0" fontId="38" fillId="0" borderId="2" xfId="0" applyFont="1" applyBorder="1"/>
    <xf numFmtId="0" fontId="38" fillId="0" borderId="4" xfId="0" applyFont="1" applyBorder="1" applyAlignment="1">
      <alignment horizontal="left"/>
    </xf>
    <xf numFmtId="43" fontId="38" fillId="6" borderId="0" xfId="4" applyFont="1" applyFill="1"/>
    <xf numFmtId="43" fontId="37" fillId="6" borderId="0" xfId="4" applyFont="1" applyFill="1" applyAlignment="1">
      <alignment horizontal="center"/>
    </xf>
    <xf numFmtId="0" fontId="37" fillId="0" borderId="4" xfId="0" applyFont="1" applyBorder="1" applyAlignment="1">
      <alignment horizontal="left"/>
    </xf>
    <xf numFmtId="43" fontId="38" fillId="0" borderId="4" xfId="4" applyFont="1" applyBorder="1"/>
    <xf numFmtId="43" fontId="38" fillId="0" borderId="3" xfId="4" applyFont="1" applyBorder="1"/>
    <xf numFmtId="0" fontId="38" fillId="0" borderId="27" xfId="0" applyFont="1" applyBorder="1"/>
    <xf numFmtId="0" fontId="38" fillId="0" borderId="28" xfId="0" applyFont="1" applyBorder="1"/>
    <xf numFmtId="0" fontId="38" fillId="0" borderId="28" xfId="0" applyFont="1" applyBorder="1" applyAlignment="1">
      <alignment horizontal="left"/>
    </xf>
    <xf numFmtId="0" fontId="1" fillId="8" borderId="0" xfId="0" applyFont="1" applyFill="1" applyAlignment="1">
      <alignment horizontal="left" vertical="justify"/>
    </xf>
    <xf numFmtId="0" fontId="4" fillId="0" borderId="0" xfId="0" applyFont="1" applyAlignment="1">
      <alignment horizontal="center" vertical="top"/>
    </xf>
    <xf numFmtId="4" fontId="13" fillId="0" borderId="4" xfId="0" applyNumberFormat="1" applyFont="1" applyBorder="1"/>
    <xf numFmtId="4" fontId="13" fillId="0" borderId="3" xfId="0" applyNumberFormat="1" applyFont="1" applyBorder="1"/>
    <xf numFmtId="43" fontId="1" fillId="0" borderId="0" xfId="4" applyFont="1" applyFill="1" applyBorder="1" applyAlignment="1">
      <alignment horizontal="left" vertical="justify"/>
    </xf>
    <xf numFmtId="0" fontId="14" fillId="6" borderId="0" xfId="0" applyFont="1" applyFill="1" applyAlignment="1">
      <alignment horizontal="center"/>
    </xf>
    <xf numFmtId="44" fontId="1" fillId="0" borderId="0" xfId="0" applyNumberFormat="1" applyFont="1" applyAlignment="1">
      <alignment horizontal="left" vertical="justify"/>
    </xf>
    <xf numFmtId="164" fontId="13" fillId="0" borderId="2" xfId="0" applyNumberFormat="1" applyFont="1" applyBorder="1"/>
    <xf numFmtId="43" fontId="38" fillId="0" borderId="4" xfId="4" applyFont="1" applyBorder="1" applyAlignment="1">
      <alignment horizontal="center"/>
    </xf>
    <xf numFmtId="43" fontId="38" fillId="0" borderId="3" xfId="4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2" xfId="0" applyFont="1" applyBorder="1" applyAlignment="1"/>
    <xf numFmtId="0" fontId="13" fillId="0" borderId="4" xfId="0" applyFont="1" applyBorder="1" applyAlignment="1"/>
    <xf numFmtId="0" fontId="13" fillId="0" borderId="3" xfId="0" applyFont="1" applyBorder="1" applyAlignment="1"/>
    <xf numFmtId="44" fontId="14" fillId="0" borderId="2" xfId="2" applyFont="1" applyFill="1" applyBorder="1" applyAlignment="1">
      <alignment horizontal="right"/>
    </xf>
    <xf numFmtId="44" fontId="14" fillId="0" borderId="4" xfId="2" applyFont="1" applyFill="1" applyBorder="1" applyAlignment="1">
      <alignment horizontal="right"/>
    </xf>
    <xf numFmtId="44" fontId="14" fillId="0" borderId="3" xfId="2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64" fontId="13" fillId="0" borderId="2" xfId="0" applyNumberFormat="1" applyFont="1" applyBorder="1" applyAlignment="1"/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6" borderId="0" xfId="0" applyFont="1" applyFill="1" applyAlignment="1">
      <alignment horizontal="left" vertical="justify"/>
    </xf>
    <xf numFmtId="44" fontId="14" fillId="0" borderId="2" xfId="2" applyFont="1" applyBorder="1" applyAlignment="1"/>
    <xf numFmtId="0" fontId="14" fillId="0" borderId="4" xfId="2" applyNumberFormat="1" applyFont="1" applyBorder="1" applyAlignment="1"/>
    <xf numFmtId="0" fontId="14" fillId="0" borderId="3" xfId="2" applyNumberFormat="1" applyFont="1" applyBorder="1" applyAlignment="1"/>
    <xf numFmtId="44" fontId="13" fillId="0" borderId="2" xfId="2" applyFont="1" applyFill="1" applyBorder="1" applyAlignment="1">
      <alignment horizontal="center" vertical="center"/>
    </xf>
    <xf numFmtId="44" fontId="13" fillId="0" borderId="4" xfId="2" applyFont="1" applyFill="1" applyBorder="1" applyAlignment="1">
      <alignment horizontal="center" vertical="center"/>
    </xf>
    <xf numFmtId="44" fontId="13" fillId="0" borderId="3" xfId="2" applyFont="1" applyFill="1" applyBorder="1" applyAlignment="1">
      <alignment horizontal="center" vertical="center"/>
    </xf>
    <xf numFmtId="43" fontId="37" fillId="0" borderId="2" xfId="4" applyFont="1" applyBorder="1" applyAlignment="1">
      <alignment horizontal="center"/>
    </xf>
    <xf numFmtId="43" fontId="37" fillId="0" borderId="4" xfId="4" applyFont="1" applyBorder="1" applyAlignment="1">
      <alignment horizontal="center"/>
    </xf>
    <xf numFmtId="43" fontId="37" fillId="0" borderId="3" xfId="4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6" borderId="0" xfId="0" applyFont="1" applyFill="1" applyAlignment="1">
      <alignment horizontal="center"/>
    </xf>
    <xf numFmtId="0" fontId="38" fillId="0" borderId="28" xfId="0" applyFont="1" applyBorder="1" applyAlignment="1">
      <alignment horizontal="left" wrapText="1"/>
    </xf>
    <xf numFmtId="0" fontId="38" fillId="0" borderId="29" xfId="0" applyFont="1" applyBorder="1" applyAlignment="1">
      <alignment horizontal="left" wrapText="1"/>
    </xf>
    <xf numFmtId="0" fontId="38" fillId="0" borderId="24" xfId="0" applyFont="1" applyBorder="1" applyAlignment="1">
      <alignment horizontal="left" wrapText="1"/>
    </xf>
    <xf numFmtId="0" fontId="38" fillId="0" borderId="26" xfId="0" applyFont="1" applyBorder="1" applyAlignment="1">
      <alignment horizontal="left" wrapText="1"/>
    </xf>
    <xf numFmtId="44" fontId="38" fillId="0" borderId="3" xfId="2" applyFont="1" applyBorder="1" applyAlignment="1">
      <alignment horizontal="center"/>
    </xf>
    <xf numFmtId="44" fontId="38" fillId="0" borderId="1" xfId="2" applyFont="1" applyBorder="1" applyAlignment="1">
      <alignment horizontal="center"/>
    </xf>
    <xf numFmtId="0" fontId="13" fillId="0" borderId="1" xfId="0" applyFont="1" applyBorder="1" applyAlignment="1"/>
    <xf numFmtId="164" fontId="13" fillId="0" borderId="1" xfId="0" applyNumberFormat="1" applyFont="1" applyBorder="1" applyAlignment="1"/>
    <xf numFmtId="43" fontId="1" fillId="0" borderId="1" xfId="12" applyFont="1" applyFill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0" fontId="1" fillId="6" borderId="0" xfId="0" applyFont="1" applyFill="1" applyAlignment="1">
      <alignment horizontal="center" vertical="justify" wrapText="1"/>
    </xf>
    <xf numFmtId="9" fontId="13" fillId="0" borderId="2" xfId="3" applyFont="1" applyFill="1" applyBorder="1" applyAlignment="1">
      <alignment horizontal="center"/>
    </xf>
    <xf numFmtId="9" fontId="13" fillId="0" borderId="4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  <xf numFmtId="0" fontId="14" fillId="0" borderId="2" xfId="0" applyFont="1" applyBorder="1" applyAlignment="1"/>
    <xf numFmtId="0" fontId="14" fillId="0" borderId="4" xfId="0" applyFont="1" applyBorder="1" applyAlignment="1"/>
    <xf numFmtId="0" fontId="14" fillId="0" borderId="3" xfId="0" applyFont="1" applyBorder="1" applyAlignment="1"/>
    <xf numFmtId="0" fontId="14" fillId="0" borderId="1" xfId="0" applyFont="1" applyBorder="1" applyAlignment="1">
      <alignment horizontal="right"/>
    </xf>
    <xf numFmtId="49" fontId="13" fillId="0" borderId="1" xfId="0" applyNumberFormat="1" applyFont="1" applyBorder="1" applyAlignment="1"/>
    <xf numFmtId="4" fontId="13" fillId="0" borderId="2" xfId="0" applyNumberFormat="1" applyFont="1" applyBorder="1" applyAlignment="1"/>
    <xf numFmtId="4" fontId="13" fillId="0" borderId="4" xfId="0" applyNumberFormat="1" applyFont="1" applyBorder="1" applyAlignment="1"/>
    <xf numFmtId="4" fontId="13" fillId="0" borderId="3" xfId="0" applyNumberFormat="1" applyFont="1" applyBorder="1" applyAlignment="1"/>
    <xf numFmtId="0" fontId="13" fillId="6" borderId="0" xfId="0" applyFont="1" applyFill="1" applyAlignment="1"/>
    <xf numFmtId="9" fontId="13" fillId="6" borderId="0" xfId="0" applyNumberFormat="1" applyFont="1" applyFill="1" applyAlignment="1"/>
    <xf numFmtId="44" fontId="14" fillId="0" borderId="1" xfId="2" applyFont="1" applyBorder="1" applyAlignment="1"/>
    <xf numFmtId="43" fontId="13" fillId="0" borderId="1" xfId="4" applyFont="1" applyBorder="1" applyAlignment="1"/>
    <xf numFmtId="44" fontId="14" fillId="0" borderId="1" xfId="2" applyFont="1" applyFill="1" applyBorder="1" applyAlignment="1"/>
    <xf numFmtId="0" fontId="14" fillId="0" borderId="1" xfId="0" applyFont="1" applyBorder="1" applyAlignment="1"/>
    <xf numFmtId="44" fontId="14" fillId="6" borderId="1" xfId="2" applyFont="1" applyFill="1" applyBorder="1" applyAlignment="1"/>
    <xf numFmtId="0" fontId="14" fillId="6" borderId="0" xfId="2" applyNumberFormat="1" applyFont="1" applyFill="1" applyBorder="1" applyAlignment="1"/>
    <xf numFmtId="0" fontId="13" fillId="0" borderId="0" xfId="0" applyFont="1" applyAlignment="1">
      <alignment horizontal="justify" vertical="justify" wrapText="1"/>
    </xf>
    <xf numFmtId="164" fontId="13" fillId="0" borderId="2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1" xfId="2" applyNumberFormat="1" applyFont="1" applyBorder="1" applyAlignment="1"/>
    <xf numFmtId="4" fontId="13" fillId="0" borderId="1" xfId="0" applyNumberFormat="1" applyFont="1" applyBorder="1" applyAlignment="1"/>
    <xf numFmtId="0" fontId="9" fillId="6" borderId="0" xfId="0" applyFont="1" applyFill="1" applyAlignment="1">
      <alignment horizontal="justify" vertical="justify" wrapText="1"/>
    </xf>
    <xf numFmtId="164" fontId="14" fillId="6" borderId="2" xfId="2" applyNumberFormat="1" applyFont="1" applyFill="1" applyBorder="1" applyAlignment="1">
      <alignment horizontal="right"/>
    </xf>
    <xf numFmtId="44" fontId="14" fillId="6" borderId="4" xfId="2" applyFont="1" applyFill="1" applyBorder="1" applyAlignment="1">
      <alignment horizontal="right"/>
    </xf>
    <xf numFmtId="44" fontId="14" fillId="6" borderId="3" xfId="2" applyFont="1" applyFill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7" fillId="6" borderId="0" xfId="0" applyFont="1" applyFill="1" applyAlignment="1">
      <alignment horizontal="justify" vertical="justify" wrapText="1"/>
    </xf>
    <xf numFmtId="0" fontId="6" fillId="0" borderId="0" xfId="0" applyFont="1" applyAlignment="1">
      <alignment horizontal="center" vertical="justify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center" vertical="top"/>
    </xf>
    <xf numFmtId="0" fontId="7" fillId="6" borderId="0" xfId="0" applyFont="1" applyFill="1" applyAlignment="1">
      <alignment horizontal="left" vertical="justify" wrapText="1"/>
    </xf>
    <xf numFmtId="2" fontId="13" fillId="0" borderId="1" xfId="0" applyNumberFormat="1" applyFont="1" applyBorder="1" applyAlignment="1"/>
    <xf numFmtId="0" fontId="20" fillId="0" borderId="0" xfId="0" applyFont="1" applyAlignment="1">
      <alignment horizontal="center"/>
    </xf>
    <xf numFmtId="44" fontId="14" fillId="0" borderId="2" xfId="2" applyFont="1" applyBorder="1" applyAlignment="1">
      <alignment horizontal="right"/>
    </xf>
    <xf numFmtId="44" fontId="14" fillId="0" borderId="4" xfId="2" applyFont="1" applyBorder="1" applyAlignment="1">
      <alignment horizontal="right"/>
    </xf>
    <xf numFmtId="44" fontId="14" fillId="0" borderId="3" xfId="2" applyFont="1" applyBorder="1" applyAlignment="1">
      <alignment horizontal="right"/>
    </xf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4" fontId="14" fillId="6" borderId="2" xfId="2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4" fontId="13" fillId="0" borderId="1" xfId="4" applyNumberFormat="1" applyFont="1" applyBorder="1" applyAlignment="1"/>
    <xf numFmtId="0" fontId="14" fillId="6" borderId="0" xfId="0" applyFont="1" applyFill="1" applyAlignment="1">
      <alignment horizontal="center"/>
    </xf>
    <xf numFmtId="0" fontId="8" fillId="6" borderId="0" xfId="0" applyFont="1" applyFill="1" applyAlignment="1">
      <alignment horizontal="justify" vertical="justify" wrapText="1"/>
    </xf>
    <xf numFmtId="43" fontId="38" fillId="7" borderId="2" xfId="4" applyFont="1" applyFill="1" applyBorder="1" applyAlignment="1">
      <alignment horizontal="center"/>
    </xf>
    <xf numFmtId="43" fontId="38" fillId="7" borderId="4" xfId="4" applyFont="1" applyFill="1" applyBorder="1" applyAlignment="1">
      <alignment horizontal="center"/>
    </xf>
    <xf numFmtId="43" fontId="38" fillId="7" borderId="3" xfId="4" applyFont="1" applyFill="1" applyBorder="1" applyAlignment="1">
      <alignment horizontal="center"/>
    </xf>
    <xf numFmtId="164" fontId="13" fillId="0" borderId="2" xfId="2" applyNumberFormat="1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3" fontId="1" fillId="0" borderId="1" xfId="4" applyFont="1" applyFill="1" applyBorder="1" applyAlignment="1">
      <alignment horizontal="center" vertical="top" wrapText="1"/>
    </xf>
    <xf numFmtId="43" fontId="1" fillId="0" borderId="27" xfId="4" applyFont="1" applyFill="1" applyBorder="1" applyAlignment="1">
      <alignment horizontal="center" vertical="center" wrapText="1"/>
    </xf>
    <xf numFmtId="43" fontId="1" fillId="0" borderId="28" xfId="4" applyFont="1" applyFill="1" applyBorder="1" applyAlignment="1">
      <alignment horizontal="center" vertical="center" wrapText="1"/>
    </xf>
    <xf numFmtId="43" fontId="1" fillId="0" borderId="29" xfId="4" applyFont="1" applyFill="1" applyBorder="1" applyAlignment="1">
      <alignment horizontal="center" vertical="center" wrapText="1"/>
    </xf>
    <xf numFmtId="43" fontId="1" fillId="0" borderId="25" xfId="4" applyFont="1" applyFill="1" applyBorder="1" applyAlignment="1">
      <alignment horizontal="center" vertical="center" wrapText="1"/>
    </xf>
    <xf numFmtId="43" fontId="1" fillId="0" borderId="24" xfId="4" applyFont="1" applyFill="1" applyBorder="1" applyAlignment="1">
      <alignment horizontal="center" vertical="center" wrapText="1"/>
    </xf>
    <xf numFmtId="43" fontId="1" fillId="0" borderId="26" xfId="4" applyFont="1" applyFill="1" applyBorder="1" applyAlignment="1">
      <alignment horizontal="center" vertical="center" wrapText="1"/>
    </xf>
    <xf numFmtId="43" fontId="37" fillId="7" borderId="2" xfId="4" applyFont="1" applyFill="1" applyBorder="1" applyAlignment="1">
      <alignment horizontal="center"/>
    </xf>
    <xf numFmtId="43" fontId="37" fillId="7" borderId="4" xfId="4" applyFont="1" applyFill="1" applyBorder="1" applyAlignment="1">
      <alignment horizontal="center"/>
    </xf>
    <xf numFmtId="43" fontId="37" fillId="7" borderId="3" xfId="4" applyFont="1" applyFill="1" applyBorder="1" applyAlignment="1">
      <alignment horizontal="center"/>
    </xf>
    <xf numFmtId="43" fontId="38" fillId="0" borderId="28" xfId="4" applyFont="1" applyBorder="1" applyAlignment="1">
      <alignment horizontal="center"/>
    </xf>
    <xf numFmtId="43" fontId="38" fillId="0" borderId="29" xfId="4" applyFont="1" applyBorder="1" applyAlignment="1">
      <alignment horizontal="center"/>
    </xf>
    <xf numFmtId="44" fontId="38" fillId="7" borderId="0" xfId="2" applyFont="1" applyFill="1" applyAlignment="1">
      <alignment horizontal="center"/>
    </xf>
    <xf numFmtId="43" fontId="4" fillId="0" borderId="1" xfId="4" applyFont="1" applyFill="1" applyBorder="1" applyAlignment="1">
      <alignment horizontal="center" vertical="top" wrapText="1"/>
    </xf>
    <xf numFmtId="43" fontId="2" fillId="0" borderId="1" xfId="4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justify" wrapText="1"/>
    </xf>
    <xf numFmtId="164" fontId="13" fillId="0" borderId="2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3" fontId="1" fillId="0" borderId="2" xfId="4" applyFont="1" applyFill="1" applyBorder="1" applyAlignment="1">
      <alignment horizontal="center" vertical="top" wrapText="1"/>
    </xf>
    <xf numFmtId="43" fontId="1" fillId="0" borderId="4" xfId="4" applyFont="1" applyFill="1" applyBorder="1" applyAlignment="1">
      <alignment horizontal="center" vertical="top" wrapText="1"/>
    </xf>
    <xf numFmtId="43" fontId="1" fillId="0" borderId="3" xfId="4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44" fontId="38" fillId="7" borderId="2" xfId="2" applyFont="1" applyFill="1" applyBorder="1" applyAlignment="1">
      <alignment horizontal="center"/>
    </xf>
    <xf numFmtId="44" fontId="38" fillId="7" borderId="4" xfId="2" applyFont="1" applyFill="1" applyBorder="1" applyAlignment="1">
      <alignment horizontal="center"/>
    </xf>
    <xf numFmtId="44" fontId="38" fillId="7" borderId="3" xfId="2" applyFont="1" applyFill="1" applyBorder="1" applyAlignment="1">
      <alignment horizontal="center"/>
    </xf>
    <xf numFmtId="164" fontId="14" fillId="0" borderId="2" xfId="2" applyNumberFormat="1" applyFont="1" applyFill="1" applyBorder="1" applyAlignment="1">
      <alignment horizontal="right"/>
    </xf>
    <xf numFmtId="0" fontId="1" fillId="6" borderId="0" xfId="0" applyFont="1" applyFill="1" applyAlignment="1">
      <alignment horizontal="center" vertical="justify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center"/>
    </xf>
    <xf numFmtId="0" fontId="27" fillId="5" borderId="18" xfId="0" applyFont="1" applyFill="1" applyBorder="1" applyAlignment="1">
      <alignment horizontal="left" vertical="center"/>
    </xf>
    <xf numFmtId="0" fontId="26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27" fillId="5" borderId="15" xfId="0" applyFont="1" applyFill="1" applyBorder="1" applyAlignment="1">
      <alignment horizontal="left" vertical="center" wrapText="1"/>
    </xf>
    <xf numFmtId="0" fontId="27" fillId="5" borderId="20" xfId="0" applyFont="1" applyFill="1" applyBorder="1" applyAlignment="1">
      <alignment horizontal="left" vertical="center" wrapText="1"/>
    </xf>
    <xf numFmtId="0" fontId="27" fillId="5" borderId="18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5" borderId="22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center" vertical="center"/>
    </xf>
    <xf numFmtId="0" fontId="38" fillId="7" borderId="0" xfId="0" applyFont="1" applyFill="1"/>
  </cellXfs>
  <cellStyles count="13">
    <cellStyle name="Hipervínculo 2" xfId="1"/>
    <cellStyle name="Millares" xfId="4" builtinId="3"/>
    <cellStyle name="Millares 2" xfId="8"/>
    <cellStyle name="Millares 2 2" xfId="12"/>
    <cellStyle name="Millares 3" xfId="10"/>
    <cellStyle name="Moneda" xfId="2" builtinId="4"/>
    <cellStyle name="Moneda 2" xfId="6"/>
    <cellStyle name="Moneda 2 2" xfId="11"/>
    <cellStyle name="Moneda 3" xfId="9"/>
    <cellStyle name="Normal" xfId="0" builtinId="0"/>
    <cellStyle name="Normal 2" xfId="5"/>
    <cellStyle name="Porcentaje" xfId="3" builtinId="5"/>
    <cellStyle name="Porcentaje 2" xfId="7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9"/>
  <sheetViews>
    <sheetView tabSelected="1" topLeftCell="A429" zoomScale="110" zoomScaleNormal="110" workbookViewId="0">
      <selection activeCell="E436" sqref="E436:G436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6" width="9.1640625" style="35" customWidth="1"/>
    <col min="7" max="7" width="46" style="35" customWidth="1"/>
    <col min="8" max="8" width="14.6640625" style="35" customWidth="1"/>
    <col min="9" max="9" width="8.83203125" style="35" customWidth="1"/>
    <col min="10" max="10" width="9.1640625" style="35" customWidth="1"/>
    <col min="11" max="11" width="11.6640625" style="35" customWidth="1"/>
    <col min="12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16" s="33" customFormat="1" ht="12" customHeight="1" x14ac:dyDescent="0.2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" customHeight="1" x14ac:dyDescent="0.2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12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12" customHeight="1" x14ac:dyDescent="0.2">
      <c r="B5" s="38" t="s">
        <v>2</v>
      </c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2" customHeight="1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2" customHeight="1" x14ac:dyDescent="0.2">
      <c r="A7" s="38"/>
      <c r="B7" s="39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ht="12" customHeight="1" x14ac:dyDescent="0.2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2" customHeight="1" x14ac:dyDescent="0.2">
      <c r="B9" s="40" t="s">
        <v>5</v>
      </c>
      <c r="C9" s="39" t="s">
        <v>6</v>
      </c>
    </row>
    <row r="10" spans="1:16" ht="12" customHeight="1" x14ac:dyDescent="0.2">
      <c r="B10" s="40"/>
      <c r="C10" s="39"/>
    </row>
    <row r="11" spans="1:16" s="78" customFormat="1" ht="12" customHeight="1" x14ac:dyDescent="0.2">
      <c r="A11" s="92"/>
      <c r="B11" s="62" t="s">
        <v>7</v>
      </c>
      <c r="C11" s="235" t="s">
        <v>8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1:16" s="78" customFormat="1" ht="12" customHeight="1" x14ac:dyDescent="0.2">
      <c r="B12" s="6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</row>
    <row r="14" spans="1:16" ht="12" customHeight="1" x14ac:dyDescent="0.2">
      <c r="C14" s="41" t="s">
        <v>9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2" customHeight="1" x14ac:dyDescent="0.2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2" customHeight="1" x14ac:dyDescent="0.2">
      <c r="C16" s="42"/>
      <c r="D16" s="221" t="s">
        <v>10</v>
      </c>
      <c r="E16" s="221"/>
      <c r="F16" s="221"/>
      <c r="G16" s="221"/>
      <c r="H16" s="221"/>
      <c r="I16" s="221"/>
      <c r="J16" s="160">
        <v>2023</v>
      </c>
      <c r="K16" s="160"/>
      <c r="L16" s="160"/>
      <c r="M16" s="160">
        <v>2022</v>
      </c>
      <c r="N16" s="160"/>
      <c r="O16" s="160"/>
    </row>
    <row r="17" spans="3:16" ht="12" customHeight="1" x14ac:dyDescent="0.2">
      <c r="C17" s="42"/>
      <c r="D17" s="198" t="s">
        <v>11</v>
      </c>
      <c r="E17" s="198"/>
      <c r="F17" s="198"/>
      <c r="G17" s="198"/>
      <c r="H17" s="198"/>
      <c r="I17" s="198"/>
      <c r="J17" s="199">
        <v>12392885.300000001</v>
      </c>
      <c r="K17" s="198"/>
      <c r="L17" s="198"/>
      <c r="M17" s="199">
        <v>7065576.5899999999</v>
      </c>
      <c r="N17" s="198"/>
      <c r="O17" s="198"/>
    </row>
    <row r="18" spans="3:16" ht="12" customHeight="1" x14ac:dyDescent="0.2">
      <c r="C18" s="42"/>
      <c r="D18" s="198" t="s">
        <v>12</v>
      </c>
      <c r="E18" s="198"/>
      <c r="F18" s="198"/>
      <c r="G18" s="198"/>
      <c r="H18" s="198"/>
      <c r="I18" s="198"/>
      <c r="J18" s="199">
        <v>8757678.6899999995</v>
      </c>
      <c r="K18" s="198"/>
      <c r="L18" s="198"/>
      <c r="M18" s="199">
        <v>12423792.73</v>
      </c>
      <c r="N18" s="198"/>
      <c r="O18" s="198"/>
    </row>
    <row r="19" spans="3:16" ht="12" customHeight="1" x14ac:dyDescent="0.2">
      <c r="C19" s="42"/>
      <c r="D19" s="198" t="s">
        <v>13</v>
      </c>
      <c r="E19" s="198"/>
      <c r="F19" s="198"/>
      <c r="G19" s="198"/>
      <c r="H19" s="198"/>
      <c r="I19" s="198"/>
      <c r="J19" s="199">
        <v>0</v>
      </c>
      <c r="K19" s="198"/>
      <c r="L19" s="198"/>
      <c r="M19" s="199">
        <v>0</v>
      </c>
      <c r="N19" s="198"/>
      <c r="O19" s="198"/>
    </row>
    <row r="20" spans="3:16" ht="12" customHeight="1" x14ac:dyDescent="0.2">
      <c r="C20" s="42"/>
      <c r="D20" s="174" t="s">
        <v>14</v>
      </c>
      <c r="E20" s="175"/>
      <c r="F20" s="175"/>
      <c r="G20" s="175"/>
      <c r="H20" s="175"/>
      <c r="I20" s="176"/>
      <c r="J20" s="218">
        <f>SUM(J17:L19)</f>
        <v>21150563.990000002</v>
      </c>
      <c r="K20" s="218"/>
      <c r="L20" s="218"/>
      <c r="M20" s="218">
        <f>SUM(M17:O19)</f>
        <v>19489369.32</v>
      </c>
      <c r="N20" s="218"/>
      <c r="O20" s="218"/>
    </row>
    <row r="21" spans="3:16" ht="12" customHeight="1" x14ac:dyDescent="0.2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3:16" ht="12" customHeight="1" x14ac:dyDescent="0.2">
      <c r="C22" s="43" t="s">
        <v>15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3:16" ht="12" customHeight="1" x14ac:dyDescent="0.2">
      <c r="C23" s="41" t="s">
        <v>16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3:16" ht="12" customHeight="1" x14ac:dyDescent="0.2"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3:16" ht="12" customHeight="1" x14ac:dyDescent="0.2">
      <c r="C25" s="42"/>
      <c r="D25" s="42"/>
      <c r="E25" s="42"/>
      <c r="F25" s="221" t="s">
        <v>10</v>
      </c>
      <c r="G25" s="221"/>
      <c r="H25" s="221"/>
      <c r="I25" s="221"/>
      <c r="J25" s="221"/>
      <c r="K25" s="160" t="s">
        <v>17</v>
      </c>
      <c r="L25" s="160"/>
      <c r="M25" s="160"/>
      <c r="N25" s="42"/>
      <c r="O25" s="42"/>
      <c r="P25" s="42"/>
    </row>
    <row r="26" spans="3:16" ht="12" customHeight="1" x14ac:dyDescent="0.2">
      <c r="C26" s="42"/>
      <c r="D26" s="42"/>
      <c r="E26" s="42"/>
      <c r="F26" s="212" t="s">
        <v>18</v>
      </c>
      <c r="G26" s="212"/>
      <c r="H26" s="212"/>
      <c r="I26" s="212"/>
      <c r="J26" s="212"/>
      <c r="K26" s="199">
        <v>34600</v>
      </c>
      <c r="L26" s="240"/>
      <c r="M26" s="240"/>
      <c r="N26" s="42"/>
      <c r="O26" s="42"/>
      <c r="P26" s="42"/>
    </row>
    <row r="27" spans="3:16" ht="12" customHeight="1" x14ac:dyDescent="0.2">
      <c r="C27" s="42"/>
      <c r="D27" s="42"/>
      <c r="E27" s="42"/>
      <c r="F27" s="245" t="s">
        <v>19</v>
      </c>
      <c r="G27" s="246"/>
      <c r="H27" s="246"/>
      <c r="I27" s="246"/>
      <c r="J27" s="246"/>
      <c r="K27" s="246"/>
      <c r="L27" s="246"/>
      <c r="M27" s="247"/>
      <c r="N27" s="42"/>
      <c r="O27" s="42"/>
      <c r="P27" s="42"/>
    </row>
    <row r="28" spans="3:16" ht="12" customHeight="1" x14ac:dyDescent="0.2">
      <c r="C28" s="42"/>
      <c r="D28" s="42"/>
      <c r="E28" s="42"/>
      <c r="F28" s="212" t="s">
        <v>20</v>
      </c>
      <c r="G28" s="212"/>
      <c r="H28" s="212"/>
      <c r="I28" s="212"/>
      <c r="J28" s="212"/>
      <c r="K28" s="199">
        <v>15000</v>
      </c>
      <c r="L28" s="240"/>
      <c r="M28" s="240"/>
      <c r="N28" s="42"/>
      <c r="O28" s="42"/>
      <c r="P28" s="42"/>
    </row>
    <row r="29" spans="3:16" ht="12" customHeight="1" x14ac:dyDescent="0.2">
      <c r="C29" s="42"/>
      <c r="D29" s="42"/>
      <c r="E29" s="42"/>
      <c r="F29" s="212" t="s">
        <v>21</v>
      </c>
      <c r="G29" s="212"/>
      <c r="H29" s="212"/>
      <c r="I29" s="212"/>
      <c r="J29" s="212"/>
      <c r="K29" s="199">
        <v>10000</v>
      </c>
      <c r="L29" s="240"/>
      <c r="M29" s="240"/>
      <c r="N29" s="42"/>
      <c r="O29" s="42"/>
      <c r="P29" s="42"/>
    </row>
    <row r="30" spans="3:16" ht="12" customHeight="1" x14ac:dyDescent="0.2">
      <c r="C30" s="42"/>
      <c r="D30" s="42"/>
      <c r="E30" s="42"/>
      <c r="F30" s="212" t="s">
        <v>22</v>
      </c>
      <c r="G30" s="212"/>
      <c r="H30" s="212"/>
      <c r="I30" s="212"/>
      <c r="J30" s="212"/>
      <c r="K30" s="199">
        <v>5000</v>
      </c>
      <c r="L30" s="240"/>
      <c r="M30" s="240"/>
      <c r="N30" s="42"/>
      <c r="O30" s="42"/>
      <c r="P30" s="42"/>
    </row>
    <row r="31" spans="3:16" ht="12" customHeight="1" x14ac:dyDescent="0.2">
      <c r="C31" s="42"/>
      <c r="D31" s="42"/>
      <c r="E31" s="42"/>
      <c r="F31" s="212" t="s">
        <v>23</v>
      </c>
      <c r="G31" s="212"/>
      <c r="H31" s="212"/>
      <c r="I31" s="212"/>
      <c r="J31" s="212"/>
      <c r="K31" s="199">
        <v>600</v>
      </c>
      <c r="L31" s="240"/>
      <c r="M31" s="240"/>
      <c r="N31" s="42"/>
      <c r="O31" s="42"/>
      <c r="P31" s="42"/>
    </row>
    <row r="32" spans="3:16" ht="12" customHeight="1" x14ac:dyDescent="0.2">
      <c r="C32" s="42"/>
      <c r="D32" s="42"/>
      <c r="E32" s="42"/>
      <c r="F32" s="212" t="s">
        <v>24</v>
      </c>
      <c r="G32" s="212"/>
      <c r="H32" s="212"/>
      <c r="I32" s="212"/>
      <c r="J32" s="212"/>
      <c r="K32" s="199">
        <v>2000</v>
      </c>
      <c r="L32" s="240"/>
      <c r="M32" s="240"/>
      <c r="N32" s="42"/>
      <c r="O32" s="42"/>
      <c r="P32" s="42"/>
    </row>
    <row r="33" spans="3:16" ht="12" customHeight="1" x14ac:dyDescent="0.2">
      <c r="C33" s="42"/>
      <c r="D33" s="42"/>
      <c r="E33" s="42"/>
      <c r="F33" s="212" t="s">
        <v>25</v>
      </c>
      <c r="G33" s="212"/>
      <c r="H33" s="212"/>
      <c r="I33" s="212"/>
      <c r="J33" s="212"/>
      <c r="K33" s="199">
        <v>2000</v>
      </c>
      <c r="L33" s="240"/>
      <c r="M33" s="240"/>
      <c r="N33" s="42"/>
      <c r="O33" s="42"/>
      <c r="P33" s="42"/>
    </row>
    <row r="34" spans="3:16" ht="12" customHeight="1" x14ac:dyDescent="0.2">
      <c r="C34" s="42"/>
      <c r="D34" s="42"/>
      <c r="E34" s="42"/>
      <c r="F34" s="201" t="s">
        <v>14</v>
      </c>
      <c r="G34" s="202"/>
      <c r="H34" s="202"/>
      <c r="I34" s="202"/>
      <c r="J34" s="203"/>
      <c r="K34" s="242">
        <f>SUM(K28:M33)</f>
        <v>34600</v>
      </c>
      <c r="L34" s="243"/>
      <c r="M34" s="244"/>
      <c r="N34" s="42"/>
      <c r="O34" s="42"/>
      <c r="P34" s="42"/>
    </row>
    <row r="35" spans="3:16" ht="12" customHeight="1" x14ac:dyDescent="0.2">
      <c r="C35" s="42"/>
      <c r="D35" s="42"/>
      <c r="E35" s="42"/>
      <c r="F35" s="82"/>
      <c r="G35" s="82"/>
      <c r="H35" s="82"/>
      <c r="I35" s="82"/>
      <c r="J35" s="82"/>
      <c r="K35" s="83"/>
      <c r="L35" s="83"/>
      <c r="M35" s="83"/>
      <c r="N35" s="42"/>
      <c r="O35" s="42"/>
      <c r="P35" s="42"/>
    </row>
    <row r="36" spans="3:16" ht="12" customHeight="1" x14ac:dyDescent="0.2">
      <c r="C36" s="43" t="s">
        <v>26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3:16" ht="12" customHeight="1" x14ac:dyDescent="0.2"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3:16" ht="12" customHeight="1" x14ac:dyDescent="0.2">
      <c r="C38" s="41" t="s">
        <v>27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3:16" ht="12" customHeight="1" x14ac:dyDescent="0.2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3:16" ht="12" customHeight="1" x14ac:dyDescent="0.2">
      <c r="C40" s="42"/>
      <c r="D40" s="42"/>
      <c r="E40" s="42"/>
      <c r="F40" s="221" t="s">
        <v>28</v>
      </c>
      <c r="G40" s="221"/>
      <c r="H40" s="221"/>
      <c r="I40" s="221"/>
      <c r="J40" s="221"/>
      <c r="K40" s="160" t="s">
        <v>17</v>
      </c>
      <c r="L40" s="160"/>
      <c r="M40" s="160"/>
      <c r="O40" s="42"/>
      <c r="P40" s="42"/>
    </row>
    <row r="41" spans="3:16" ht="12" customHeight="1" x14ac:dyDescent="0.2">
      <c r="C41" s="42"/>
      <c r="D41" s="42"/>
      <c r="E41" s="42"/>
      <c r="F41" s="198" t="s">
        <v>29</v>
      </c>
      <c r="G41" s="198"/>
      <c r="H41" s="198"/>
      <c r="I41" s="198"/>
      <c r="J41" s="198"/>
      <c r="K41" s="199">
        <v>3093802.71</v>
      </c>
      <c r="L41" s="198"/>
      <c r="M41" s="198"/>
      <c r="O41" s="42"/>
      <c r="P41" s="42"/>
    </row>
    <row r="42" spans="3:16" ht="12" customHeight="1" x14ac:dyDescent="0.2">
      <c r="C42" s="42"/>
      <c r="D42" s="42"/>
      <c r="E42" s="42"/>
      <c r="F42" s="198" t="s">
        <v>30</v>
      </c>
      <c r="G42" s="198"/>
      <c r="H42" s="198"/>
      <c r="I42" s="198"/>
      <c r="J42" s="198"/>
      <c r="K42" s="199">
        <v>856891.52</v>
      </c>
      <c r="L42" s="198"/>
      <c r="M42" s="198"/>
      <c r="O42" s="42"/>
      <c r="P42" s="42"/>
    </row>
    <row r="43" spans="3:16" ht="12" customHeight="1" x14ac:dyDescent="0.2">
      <c r="C43" s="42"/>
      <c r="D43" s="42"/>
      <c r="E43" s="42"/>
      <c r="F43" s="198" t="s">
        <v>31</v>
      </c>
      <c r="G43" s="198"/>
      <c r="H43" s="198"/>
      <c r="I43" s="198"/>
      <c r="J43" s="198"/>
      <c r="K43" s="199">
        <v>745534.68</v>
      </c>
      <c r="L43" s="198"/>
      <c r="M43" s="198"/>
      <c r="O43" s="42"/>
      <c r="P43" s="42"/>
    </row>
    <row r="44" spans="3:16" ht="12" customHeight="1" x14ac:dyDescent="0.2">
      <c r="C44" s="42"/>
      <c r="D44" s="42"/>
      <c r="E44" s="42"/>
      <c r="F44" s="198" t="s">
        <v>32</v>
      </c>
      <c r="G44" s="198"/>
      <c r="H44" s="198"/>
      <c r="I44" s="198"/>
      <c r="J44" s="198"/>
      <c r="K44" s="199">
        <v>0</v>
      </c>
      <c r="L44" s="198"/>
      <c r="M44" s="198"/>
      <c r="O44" s="42"/>
      <c r="P44" s="42"/>
    </row>
    <row r="45" spans="3:16" ht="12" customHeight="1" x14ac:dyDescent="0.2">
      <c r="C45" s="42"/>
      <c r="D45" s="42"/>
      <c r="E45" s="42"/>
      <c r="F45" s="198" t="s">
        <v>33</v>
      </c>
      <c r="G45" s="198"/>
      <c r="H45" s="198"/>
      <c r="I45" s="198"/>
      <c r="J45" s="198"/>
      <c r="K45" s="199">
        <v>10361.780000000001</v>
      </c>
      <c r="L45" s="198"/>
      <c r="M45" s="198"/>
      <c r="O45" s="42"/>
      <c r="P45" s="42"/>
    </row>
    <row r="46" spans="3:16" ht="12" customHeight="1" x14ac:dyDescent="0.2">
      <c r="C46" s="42"/>
      <c r="D46" s="42"/>
      <c r="E46" s="42"/>
      <c r="F46" s="198" t="s">
        <v>34</v>
      </c>
      <c r="G46" s="198"/>
      <c r="H46" s="198"/>
      <c r="I46" s="198"/>
      <c r="J46" s="198"/>
      <c r="K46" s="199">
        <v>11725.29</v>
      </c>
      <c r="L46" s="198"/>
      <c r="M46" s="198"/>
      <c r="O46" s="42"/>
      <c r="P46" s="42"/>
    </row>
    <row r="47" spans="3:16" ht="12" customHeight="1" x14ac:dyDescent="0.2">
      <c r="C47" s="42"/>
      <c r="D47" s="42"/>
      <c r="E47" s="42"/>
      <c r="F47" s="198" t="s">
        <v>35</v>
      </c>
      <c r="G47" s="198"/>
      <c r="H47" s="198"/>
      <c r="I47" s="198"/>
      <c r="J47" s="198"/>
      <c r="K47" s="199">
        <v>2027077.31</v>
      </c>
      <c r="L47" s="198"/>
      <c r="M47" s="198"/>
      <c r="O47" s="42"/>
      <c r="P47" s="42"/>
    </row>
    <row r="48" spans="3:16" ht="12" customHeight="1" x14ac:dyDescent="0.2">
      <c r="C48" s="42"/>
      <c r="D48" s="42"/>
      <c r="E48" s="42"/>
      <c r="F48" s="198" t="s">
        <v>36</v>
      </c>
      <c r="G48" s="198"/>
      <c r="H48" s="198"/>
      <c r="I48" s="198"/>
      <c r="J48" s="198"/>
      <c r="K48" s="199">
        <v>1596213.61</v>
      </c>
      <c r="L48" s="198"/>
      <c r="M48" s="198"/>
      <c r="O48" s="42"/>
      <c r="P48" s="42"/>
    </row>
    <row r="49" spans="3:16" ht="12" customHeight="1" x14ac:dyDescent="0.2">
      <c r="C49" s="42"/>
      <c r="D49" s="42"/>
      <c r="E49" s="42"/>
      <c r="F49" s="198" t="s">
        <v>37</v>
      </c>
      <c r="G49" s="198"/>
      <c r="H49" s="198"/>
      <c r="I49" s="198"/>
      <c r="J49" s="198"/>
      <c r="K49" s="199">
        <v>15579.49</v>
      </c>
      <c r="L49" s="198"/>
      <c r="M49" s="198"/>
      <c r="O49" s="42"/>
      <c r="P49" s="42"/>
    </row>
    <row r="50" spans="3:16" ht="12" customHeight="1" x14ac:dyDescent="0.2">
      <c r="C50" s="42"/>
      <c r="D50" s="42"/>
      <c r="E50" s="42"/>
      <c r="F50" s="174" t="s">
        <v>14</v>
      </c>
      <c r="G50" s="175"/>
      <c r="H50" s="175"/>
      <c r="I50" s="175"/>
      <c r="J50" s="176"/>
      <c r="K50" s="242">
        <f>SUM(K41:M49)</f>
        <v>8357186.3900000015</v>
      </c>
      <c r="L50" s="243"/>
      <c r="M50" s="244"/>
      <c r="O50" s="42"/>
      <c r="P50" s="42"/>
    </row>
    <row r="51" spans="3:16" ht="12" customHeight="1" x14ac:dyDescent="0.2">
      <c r="C51" s="42"/>
      <c r="D51" s="42"/>
      <c r="E51" s="42"/>
      <c r="F51" s="70"/>
      <c r="G51" s="70"/>
      <c r="H51" s="70"/>
      <c r="I51" s="70"/>
      <c r="J51" s="70"/>
      <c r="K51" s="84"/>
      <c r="L51" s="84"/>
      <c r="M51" s="84"/>
      <c r="O51" s="42"/>
      <c r="P51" s="42"/>
    </row>
    <row r="52" spans="3:16" ht="24" customHeight="1" x14ac:dyDescent="0.2">
      <c r="C52" s="224" t="s">
        <v>38</v>
      </c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</row>
    <row r="53" spans="3:16" ht="12" customHeight="1" x14ac:dyDescent="0.2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3:16" ht="12" customHeight="1" x14ac:dyDescent="0.2">
      <c r="C54" s="42"/>
      <c r="D54" s="42"/>
      <c r="E54" s="42"/>
      <c r="F54" s="221" t="s">
        <v>28</v>
      </c>
      <c r="G54" s="221"/>
      <c r="H54" s="221"/>
      <c r="I54" s="221"/>
      <c r="J54" s="221"/>
      <c r="K54" s="160" t="s">
        <v>17</v>
      </c>
      <c r="L54" s="160"/>
      <c r="M54" s="160"/>
      <c r="O54" s="42"/>
      <c r="P54" s="42"/>
    </row>
    <row r="55" spans="3:16" ht="12" customHeight="1" x14ac:dyDescent="0.2">
      <c r="C55" s="42"/>
      <c r="D55" s="42"/>
      <c r="E55" s="42"/>
      <c r="F55" s="198" t="s">
        <v>39</v>
      </c>
      <c r="G55" s="198"/>
      <c r="H55" s="198"/>
      <c r="I55" s="198"/>
      <c r="J55" s="198"/>
      <c r="K55" s="199">
        <v>8757678.6899999995</v>
      </c>
      <c r="L55" s="198"/>
      <c r="M55" s="198"/>
      <c r="O55" s="42"/>
      <c r="P55" s="42"/>
    </row>
    <row r="56" spans="3:16" ht="12" customHeight="1" x14ac:dyDescent="0.2">
      <c r="C56" s="42"/>
      <c r="D56" s="42"/>
      <c r="E56" s="42"/>
      <c r="F56" s="174" t="s">
        <v>14</v>
      </c>
      <c r="G56" s="175"/>
      <c r="H56" s="175"/>
      <c r="I56" s="175"/>
      <c r="J56" s="176"/>
      <c r="K56" s="248">
        <f>SUM(K55:M55)</f>
        <v>8757678.6899999995</v>
      </c>
      <c r="L56" s="232"/>
      <c r="M56" s="233"/>
      <c r="O56" s="42"/>
      <c r="P56" s="42"/>
    </row>
    <row r="57" spans="3:16" ht="12" customHeight="1" x14ac:dyDescent="0.2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3:16" ht="12" customHeight="1" x14ac:dyDescent="0.2">
      <c r="C58" s="43" t="s">
        <v>40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3:16" ht="12" customHeight="1" x14ac:dyDescent="0.2">
      <c r="C59" s="4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3:16" ht="12" customHeight="1" x14ac:dyDescent="0.2">
      <c r="C60" s="249" t="s">
        <v>41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</row>
    <row r="61" spans="3:16" ht="12" customHeight="1" x14ac:dyDescent="0.2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3:16" ht="12" customHeight="1" x14ac:dyDescent="0.2">
      <c r="C62" s="42"/>
      <c r="D62" s="42"/>
      <c r="E62" s="42"/>
      <c r="F62" s="221" t="s">
        <v>28</v>
      </c>
      <c r="G62" s="221"/>
      <c r="H62" s="221"/>
      <c r="I62" s="221"/>
      <c r="J62" s="221"/>
      <c r="K62" s="160" t="s">
        <v>17</v>
      </c>
      <c r="L62" s="160"/>
      <c r="M62" s="160"/>
      <c r="O62" s="42"/>
      <c r="P62" s="42"/>
    </row>
    <row r="63" spans="3:16" ht="12" customHeight="1" x14ac:dyDescent="0.2">
      <c r="C63" s="42"/>
      <c r="D63" s="42"/>
      <c r="E63" s="42"/>
      <c r="F63" s="198" t="s">
        <v>42</v>
      </c>
      <c r="G63" s="198"/>
      <c r="H63" s="198"/>
      <c r="I63" s="198"/>
      <c r="J63" s="198"/>
      <c r="K63" s="199">
        <v>64550.5</v>
      </c>
      <c r="L63" s="198"/>
      <c r="M63" s="198"/>
      <c r="O63" s="42"/>
      <c r="P63" s="42"/>
    </row>
    <row r="64" spans="3:16" ht="12" customHeight="1" x14ac:dyDescent="0.2">
      <c r="C64" s="42"/>
      <c r="D64" s="42"/>
      <c r="E64" s="42"/>
      <c r="F64" s="198" t="s">
        <v>43</v>
      </c>
      <c r="G64" s="198"/>
      <c r="H64" s="198"/>
      <c r="I64" s="198"/>
      <c r="J64" s="198"/>
      <c r="K64" s="199">
        <v>0</v>
      </c>
      <c r="L64" s="198"/>
      <c r="M64" s="198"/>
      <c r="O64" s="42"/>
      <c r="P64" s="42"/>
    </row>
    <row r="65" spans="1:16" ht="12" customHeight="1" x14ac:dyDescent="0.2">
      <c r="C65" s="42"/>
      <c r="D65" s="42"/>
      <c r="E65" s="42"/>
      <c r="F65" s="198" t="s">
        <v>44</v>
      </c>
      <c r="G65" s="198"/>
      <c r="H65" s="198"/>
      <c r="I65" s="198"/>
      <c r="J65" s="198"/>
      <c r="K65" s="199">
        <v>0</v>
      </c>
      <c r="L65" s="198"/>
      <c r="M65" s="198"/>
      <c r="O65" s="42"/>
      <c r="P65" s="42"/>
    </row>
    <row r="66" spans="1:16" ht="12" customHeight="1" x14ac:dyDescent="0.2">
      <c r="C66" s="42"/>
      <c r="D66" s="42"/>
      <c r="E66" s="42"/>
      <c r="F66" s="198" t="s">
        <v>45</v>
      </c>
      <c r="G66" s="198"/>
      <c r="H66" s="198"/>
      <c r="I66" s="198"/>
      <c r="J66" s="198"/>
      <c r="K66" s="199">
        <v>0</v>
      </c>
      <c r="L66" s="198"/>
      <c r="M66" s="198"/>
      <c r="O66" s="42"/>
      <c r="P66" s="42"/>
    </row>
    <row r="67" spans="1:16" ht="12" customHeight="1" x14ac:dyDescent="0.2">
      <c r="C67" s="42"/>
      <c r="D67" s="42"/>
      <c r="E67" s="42"/>
      <c r="F67" s="198" t="s">
        <v>46</v>
      </c>
      <c r="G67" s="198"/>
      <c r="H67" s="198"/>
      <c r="I67" s="198"/>
      <c r="J67" s="198"/>
      <c r="K67" s="199">
        <v>3971148.41</v>
      </c>
      <c r="L67" s="198"/>
      <c r="M67" s="198"/>
      <c r="O67" s="42"/>
      <c r="P67" s="42"/>
    </row>
    <row r="68" spans="1:16" ht="12" customHeight="1" x14ac:dyDescent="0.2">
      <c r="C68" s="42"/>
      <c r="D68" s="42"/>
      <c r="E68" s="42"/>
      <c r="F68" s="174" t="s">
        <v>14</v>
      </c>
      <c r="G68" s="175"/>
      <c r="H68" s="175"/>
      <c r="I68" s="175"/>
      <c r="J68" s="176"/>
      <c r="K68" s="167">
        <f>SUM(K63:M67)</f>
        <v>4035698.91</v>
      </c>
      <c r="L68" s="168"/>
      <c r="M68" s="169"/>
      <c r="O68" s="42"/>
      <c r="P68" s="42"/>
    </row>
    <row r="69" spans="1:16" ht="12" customHeight="1" x14ac:dyDescent="0.2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ht="12" customHeight="1" x14ac:dyDescent="0.2">
      <c r="A70" s="39"/>
      <c r="B70" s="40" t="s">
        <v>5</v>
      </c>
      <c r="C70" s="39" t="s">
        <v>47</v>
      </c>
    </row>
    <row r="71" spans="1:16" ht="12" customHeight="1" x14ac:dyDescent="0.2">
      <c r="A71" s="39"/>
      <c r="B71" s="40"/>
      <c r="C71" s="39"/>
    </row>
    <row r="72" spans="1:16" s="64" customFormat="1" ht="12" customHeight="1" x14ac:dyDescent="0.2">
      <c r="A72" s="90"/>
      <c r="B72" s="97" t="s">
        <v>48</v>
      </c>
      <c r="C72" s="230" t="s">
        <v>49</v>
      </c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</row>
    <row r="73" spans="1:16" s="64" customFormat="1" ht="12" customHeight="1" x14ac:dyDescent="0.2">
      <c r="A73" s="90"/>
      <c r="B73" s="9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</row>
    <row r="74" spans="1:16" ht="12" customHeight="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12" customHeight="1" x14ac:dyDescent="0.2">
      <c r="A75" s="46"/>
      <c r="B75" s="46"/>
      <c r="C75" s="250" t="s">
        <v>10</v>
      </c>
      <c r="D75" s="251"/>
      <c r="E75" s="251"/>
      <c r="F75" s="251"/>
      <c r="G75" s="251"/>
      <c r="H75" s="251"/>
      <c r="I75" s="251"/>
      <c r="J75" s="177">
        <v>2023</v>
      </c>
      <c r="K75" s="178"/>
      <c r="L75" s="179"/>
      <c r="M75" s="177">
        <v>2022</v>
      </c>
      <c r="N75" s="178"/>
      <c r="O75" s="179"/>
    </row>
    <row r="76" spans="1:16" ht="12" customHeight="1" x14ac:dyDescent="0.2">
      <c r="A76" s="46"/>
      <c r="B76" s="46"/>
      <c r="C76" s="170" t="s">
        <v>50</v>
      </c>
      <c r="D76" s="171"/>
      <c r="E76" s="171"/>
      <c r="F76" s="171"/>
      <c r="G76" s="171"/>
      <c r="H76" s="171"/>
      <c r="I76" s="171"/>
      <c r="J76" s="225">
        <v>1810991.73</v>
      </c>
      <c r="K76" s="226"/>
      <c r="L76" s="227"/>
      <c r="M76" s="225">
        <v>26400</v>
      </c>
      <c r="N76" s="226"/>
      <c r="O76" s="227"/>
    </row>
    <row r="77" spans="1:16" ht="12" customHeight="1" x14ac:dyDescent="0.2">
      <c r="A77" s="46"/>
      <c r="B77" s="46"/>
      <c r="C77" s="170" t="s">
        <v>51</v>
      </c>
      <c r="D77" s="171"/>
      <c r="E77" s="171"/>
      <c r="F77" s="171"/>
      <c r="G77" s="171"/>
      <c r="H77" s="171"/>
      <c r="I77" s="171"/>
      <c r="J77" s="225">
        <v>741281.39</v>
      </c>
      <c r="K77" s="226"/>
      <c r="L77" s="227"/>
      <c r="M77" s="225">
        <v>819538.83</v>
      </c>
      <c r="N77" s="226"/>
      <c r="O77" s="227"/>
    </row>
    <row r="78" spans="1:16" ht="12" customHeight="1" x14ac:dyDescent="0.2">
      <c r="A78" s="46"/>
      <c r="B78" s="46"/>
      <c r="C78" s="170" t="s">
        <v>52</v>
      </c>
      <c r="D78" s="171"/>
      <c r="E78" s="171"/>
      <c r="F78" s="171"/>
      <c r="G78" s="171"/>
      <c r="H78" s="171"/>
      <c r="I78" s="171"/>
      <c r="J78" s="225">
        <v>0</v>
      </c>
      <c r="K78" s="226"/>
      <c r="L78" s="227"/>
      <c r="M78" s="225">
        <v>0</v>
      </c>
      <c r="N78" s="226"/>
      <c r="O78" s="227"/>
    </row>
    <row r="79" spans="1:16" ht="12" customHeight="1" x14ac:dyDescent="0.2">
      <c r="A79" s="46"/>
      <c r="B79" s="46"/>
      <c r="C79" s="174" t="s">
        <v>14</v>
      </c>
      <c r="D79" s="175"/>
      <c r="E79" s="175"/>
      <c r="F79" s="175"/>
      <c r="G79" s="175"/>
      <c r="H79" s="175"/>
      <c r="I79" s="175"/>
      <c r="J79" s="167">
        <f>SUM(J76:L78)</f>
        <v>2552273.12</v>
      </c>
      <c r="K79" s="168"/>
      <c r="L79" s="169"/>
      <c r="M79" s="167">
        <f>SUM(M76:O78)</f>
        <v>845938.83</v>
      </c>
      <c r="N79" s="168"/>
      <c r="O79" s="169"/>
    </row>
    <row r="80" spans="1:16" ht="12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6" ht="12" customHeight="1" x14ac:dyDescent="0.2">
      <c r="A81" s="46"/>
      <c r="B81" s="46"/>
      <c r="C81" s="41" t="s">
        <v>53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6" ht="12" customHeight="1" x14ac:dyDescent="0.2">
      <c r="A82" s="46"/>
      <c r="B82" s="46"/>
      <c r="C82" s="46"/>
      <c r="D82" s="46"/>
      <c r="E82" s="46"/>
      <c r="F82" s="46"/>
      <c r="O82" s="46"/>
      <c r="P82" s="46"/>
    </row>
    <row r="83" spans="1:16" ht="12" customHeight="1" x14ac:dyDescent="0.2">
      <c r="A83" s="46"/>
      <c r="B83" s="46"/>
      <c r="C83" s="46"/>
      <c r="D83" s="46"/>
      <c r="E83" s="46"/>
      <c r="F83" s="221" t="s">
        <v>10</v>
      </c>
      <c r="G83" s="221"/>
      <c r="H83" s="160">
        <v>2023</v>
      </c>
      <c r="I83" s="160"/>
      <c r="J83" s="160"/>
      <c r="K83" s="160">
        <v>2022</v>
      </c>
      <c r="L83" s="160"/>
      <c r="M83" s="160"/>
      <c r="O83" s="46"/>
      <c r="P83" s="46"/>
    </row>
    <row r="84" spans="1:16" ht="12" customHeight="1" x14ac:dyDescent="0.2">
      <c r="A84" s="46"/>
      <c r="B84" s="46"/>
      <c r="C84" s="46"/>
      <c r="D84" s="46"/>
      <c r="E84" s="46"/>
      <c r="F84" s="212" t="s">
        <v>50</v>
      </c>
      <c r="G84" s="212"/>
      <c r="H84" s="199">
        <v>26400</v>
      </c>
      <c r="I84" s="229"/>
      <c r="J84" s="229"/>
      <c r="K84" s="199">
        <v>0</v>
      </c>
      <c r="L84" s="229"/>
      <c r="M84" s="229"/>
      <c r="O84" s="46"/>
      <c r="P84" s="46"/>
    </row>
    <row r="85" spans="1:16" ht="12" customHeight="1" x14ac:dyDescent="0.2">
      <c r="A85" s="46"/>
      <c r="B85" s="46"/>
      <c r="C85" s="46"/>
      <c r="D85" s="46"/>
      <c r="E85" s="46"/>
      <c r="F85" s="212" t="s">
        <v>51</v>
      </c>
      <c r="G85" s="212"/>
      <c r="H85" s="199">
        <v>819538.83</v>
      </c>
      <c r="I85" s="229"/>
      <c r="J85" s="229"/>
      <c r="K85" s="199">
        <v>0</v>
      </c>
      <c r="L85" s="229"/>
      <c r="M85" s="229"/>
      <c r="O85" s="46"/>
      <c r="P85" s="46"/>
    </row>
    <row r="86" spans="1:16" ht="12" customHeight="1" x14ac:dyDescent="0.2">
      <c r="A86" s="46"/>
      <c r="B86" s="46"/>
      <c r="C86" s="46"/>
      <c r="D86" s="46"/>
      <c r="E86" s="46"/>
      <c r="F86" s="212" t="s">
        <v>52</v>
      </c>
      <c r="G86" s="212"/>
      <c r="H86" s="199">
        <v>0</v>
      </c>
      <c r="I86" s="229"/>
      <c r="J86" s="229"/>
      <c r="K86" s="199">
        <v>0</v>
      </c>
      <c r="L86" s="229"/>
      <c r="M86" s="229"/>
      <c r="O86" s="46"/>
      <c r="P86" s="46"/>
    </row>
    <row r="87" spans="1:16" ht="12" customHeight="1" x14ac:dyDescent="0.2">
      <c r="A87" s="46"/>
      <c r="B87" s="46"/>
      <c r="C87" s="46"/>
      <c r="D87" s="46"/>
      <c r="E87" s="46"/>
      <c r="F87" s="174" t="s">
        <v>14</v>
      </c>
      <c r="G87" s="176"/>
      <c r="H87" s="218">
        <f>SUM(H84:J86)</f>
        <v>845938.83</v>
      </c>
      <c r="I87" s="218"/>
      <c r="J87" s="218"/>
      <c r="K87" s="228"/>
      <c r="L87" s="228"/>
      <c r="M87" s="228"/>
      <c r="O87" s="46"/>
      <c r="P87" s="46"/>
    </row>
    <row r="88" spans="1:16" ht="12" customHeigh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16" ht="12" customHeight="1" x14ac:dyDescent="0.2">
      <c r="A89" s="46"/>
      <c r="B89" s="46"/>
      <c r="C89" s="43" t="s">
        <v>54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2" customHeight="1" x14ac:dyDescent="0.2">
      <c r="A90" s="46"/>
      <c r="B90" s="46"/>
      <c r="C90" s="4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ht="12" customHeight="1" x14ac:dyDescent="0.2">
      <c r="A91" s="46"/>
      <c r="B91" s="46"/>
      <c r="C91" s="41" t="s">
        <v>55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ht="12" customHeight="1" x14ac:dyDescent="0.2">
      <c r="A92" s="46"/>
      <c r="B92" s="46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ht="12" customHeight="1" x14ac:dyDescent="0.2">
      <c r="A93" s="46"/>
      <c r="B93" s="46"/>
      <c r="C93" s="41"/>
      <c r="D93" s="41"/>
      <c r="E93" s="41"/>
      <c r="F93" s="221" t="s">
        <v>10</v>
      </c>
      <c r="G93" s="221"/>
      <c r="H93" s="160">
        <v>2023</v>
      </c>
      <c r="I93" s="160"/>
      <c r="J93" s="160"/>
      <c r="K93" s="253"/>
      <c r="L93" s="253"/>
      <c r="M93" s="253"/>
      <c r="N93" s="41"/>
      <c r="O93" s="41"/>
      <c r="P93" s="41"/>
    </row>
    <row r="94" spans="1:16" ht="12" customHeight="1" x14ac:dyDescent="0.2">
      <c r="A94" s="46"/>
      <c r="B94" s="46"/>
      <c r="C94" s="41"/>
      <c r="D94" s="41"/>
      <c r="E94" s="41"/>
      <c r="F94" s="113" t="s">
        <v>56</v>
      </c>
      <c r="G94" s="113"/>
      <c r="H94" s="157">
        <v>117</v>
      </c>
      <c r="I94" s="152"/>
      <c r="J94" s="153"/>
      <c r="K94" s="155"/>
      <c r="L94" s="155"/>
      <c r="M94" s="155"/>
      <c r="N94" s="41"/>
      <c r="O94" s="41"/>
      <c r="P94" s="41"/>
    </row>
    <row r="95" spans="1:16" ht="12" customHeight="1" x14ac:dyDescent="0.2">
      <c r="A95" s="46"/>
      <c r="B95" s="46"/>
      <c r="C95" s="41"/>
      <c r="D95" s="41"/>
      <c r="E95" s="41"/>
      <c r="F95" s="212" t="s">
        <v>57</v>
      </c>
      <c r="G95" s="212"/>
      <c r="H95" s="157">
        <v>58.5</v>
      </c>
      <c r="I95" s="152"/>
      <c r="J95" s="153"/>
      <c r="K95" s="216"/>
      <c r="L95" s="217"/>
      <c r="M95" s="217"/>
      <c r="N95" s="41"/>
      <c r="O95" s="41"/>
      <c r="P95" s="41"/>
    </row>
    <row r="96" spans="1:16" ht="12" customHeight="1" x14ac:dyDescent="0.2">
      <c r="A96" s="46"/>
      <c r="B96" s="46"/>
      <c r="C96" s="41"/>
      <c r="D96" s="41"/>
      <c r="E96" s="41"/>
      <c r="F96" s="212" t="s">
        <v>58</v>
      </c>
      <c r="G96" s="212"/>
      <c r="H96" s="157">
        <v>150.75</v>
      </c>
      <c r="I96" s="152"/>
      <c r="J96" s="153"/>
      <c r="K96" s="114"/>
      <c r="L96" s="115"/>
      <c r="M96" s="115"/>
      <c r="N96" s="41"/>
      <c r="O96" s="41"/>
      <c r="P96" s="41"/>
    </row>
    <row r="97" spans="1:16" ht="12" customHeight="1" x14ac:dyDescent="0.2">
      <c r="A97" s="46"/>
      <c r="B97" s="46"/>
      <c r="C97" s="41"/>
      <c r="D97" s="41"/>
      <c r="E97" s="41"/>
      <c r="F97" s="212" t="s">
        <v>59</v>
      </c>
      <c r="G97" s="212"/>
      <c r="H97" s="157">
        <v>2100</v>
      </c>
      <c r="I97" s="152"/>
      <c r="J97" s="153"/>
      <c r="K97" s="114"/>
      <c r="L97" s="115"/>
      <c r="M97" s="115"/>
      <c r="N97" s="41"/>
      <c r="O97" s="41"/>
      <c r="P97" s="41"/>
    </row>
    <row r="98" spans="1:16" ht="12" customHeight="1" x14ac:dyDescent="0.2">
      <c r="A98" s="46"/>
      <c r="B98" s="46"/>
      <c r="C98" s="41"/>
      <c r="D98" s="41"/>
      <c r="E98" s="41"/>
      <c r="F98" s="113" t="s">
        <v>60</v>
      </c>
      <c r="G98" s="113"/>
      <c r="H98" s="157">
        <v>32016.82</v>
      </c>
      <c r="I98" s="152"/>
      <c r="J98" s="153"/>
      <c r="K98" s="216"/>
      <c r="L98" s="217"/>
      <c r="M98" s="217"/>
      <c r="N98" s="41"/>
      <c r="O98" s="41"/>
      <c r="P98" s="41"/>
    </row>
    <row r="99" spans="1:16" ht="12" customHeight="1" x14ac:dyDescent="0.2">
      <c r="A99" s="46"/>
      <c r="B99" s="46"/>
      <c r="C99" s="41"/>
      <c r="D99" s="41"/>
      <c r="E99" s="41"/>
      <c r="F99" s="113" t="s">
        <v>61</v>
      </c>
      <c r="G99" s="113"/>
      <c r="H99" s="157">
        <v>230.05</v>
      </c>
      <c r="I99" s="152"/>
      <c r="J99" s="153"/>
      <c r="K99" s="114"/>
      <c r="L99" s="115"/>
      <c r="M99" s="115"/>
      <c r="N99" s="41"/>
      <c r="O99" s="41"/>
      <c r="P99" s="41"/>
    </row>
    <row r="100" spans="1:16" ht="12" customHeight="1" x14ac:dyDescent="0.2">
      <c r="A100" s="46"/>
      <c r="B100" s="46"/>
      <c r="C100" s="41"/>
      <c r="D100" s="41"/>
      <c r="E100" s="41"/>
      <c r="F100" s="212" t="s">
        <v>62</v>
      </c>
      <c r="G100" s="212"/>
      <c r="H100" s="157">
        <v>706608.27</v>
      </c>
      <c r="I100" s="152"/>
      <c r="J100" s="153"/>
      <c r="K100" s="216"/>
      <c r="L100" s="217"/>
      <c r="M100" s="217"/>
      <c r="N100" s="41"/>
      <c r="O100" s="41"/>
      <c r="P100" s="41"/>
    </row>
    <row r="101" spans="1:16" ht="12" customHeight="1" x14ac:dyDescent="0.2">
      <c r="A101" s="46"/>
      <c r="B101" s="46"/>
      <c r="C101" s="41"/>
      <c r="D101" s="41"/>
      <c r="E101" s="41"/>
      <c r="F101" s="212"/>
      <c r="G101" s="212"/>
      <c r="H101" s="213"/>
      <c r="I101" s="214"/>
      <c r="J101" s="215"/>
      <c r="K101" s="216"/>
      <c r="L101" s="217"/>
      <c r="M101" s="217"/>
      <c r="N101" s="41"/>
      <c r="O101" s="41"/>
      <c r="P101" s="41"/>
    </row>
    <row r="102" spans="1:16" ht="12" customHeight="1" x14ac:dyDescent="0.2">
      <c r="A102" s="46"/>
      <c r="B102" s="46"/>
      <c r="C102" s="41"/>
      <c r="D102" s="41"/>
      <c r="E102" s="41"/>
      <c r="F102" s="174" t="s">
        <v>14</v>
      </c>
      <c r="G102" s="176"/>
      <c r="H102" s="222">
        <f>SUM(H94:J101)</f>
        <v>741281.39</v>
      </c>
      <c r="I102" s="222"/>
      <c r="J102" s="222"/>
      <c r="K102" s="223"/>
      <c r="L102" s="223"/>
      <c r="M102" s="223"/>
      <c r="N102" s="41"/>
      <c r="O102" s="41"/>
      <c r="P102" s="41"/>
    </row>
    <row r="103" spans="1:16" ht="12" customHeight="1" x14ac:dyDescent="0.2">
      <c r="A103" s="46"/>
      <c r="B103" s="46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2" customHeight="1" x14ac:dyDescent="0.2">
      <c r="A104" s="46"/>
      <c r="B104" s="46"/>
      <c r="C104" s="43" t="s">
        <v>63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ht="12" customHeight="1" x14ac:dyDescent="0.2">
      <c r="A105" s="46"/>
      <c r="B105" s="46"/>
      <c r="C105" s="43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x14ac:dyDescent="0.2">
      <c r="A106" s="46"/>
      <c r="B106" s="46"/>
      <c r="C106" s="224" t="s">
        <v>64</v>
      </c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</row>
    <row r="107" spans="1:16" x14ac:dyDescent="0.2">
      <c r="A107" s="46"/>
      <c r="B107" s="46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</row>
    <row r="108" spans="1:16" x14ac:dyDescent="0.2">
      <c r="A108" s="46"/>
      <c r="B108" s="46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</row>
    <row r="109" spans="1:16" x14ac:dyDescent="0.2">
      <c r="A109" s="4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spans="1:16" s="64" customFormat="1" ht="12" customHeight="1" x14ac:dyDescent="0.2">
      <c r="A110" s="90"/>
      <c r="B110" s="97" t="s">
        <v>65</v>
      </c>
      <c r="C110" s="230" t="s">
        <v>66</v>
      </c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</row>
    <row r="111" spans="1:16" s="64" customFormat="1" ht="12" customHeight="1" x14ac:dyDescent="0.2"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</row>
    <row r="112" spans="1:16" s="64" customFormat="1" ht="12" customHeight="1" x14ac:dyDescent="0.2"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</row>
    <row r="113" spans="1:16" s="64" customFormat="1" ht="12" customHeight="1" x14ac:dyDescent="0.2">
      <c r="A113" s="90"/>
      <c r="B113" s="9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</row>
    <row r="114" spans="1:16" s="45" customFormat="1" ht="12" customHeight="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s="45" customFormat="1" ht="12" customHeight="1" x14ac:dyDescent="0.2">
      <c r="A115" s="44"/>
      <c r="B115" s="44"/>
      <c r="C115" s="44"/>
      <c r="D115" s="44"/>
      <c r="E115" s="44"/>
      <c r="F115" s="221" t="s">
        <v>10</v>
      </c>
      <c r="G115" s="221"/>
      <c r="H115" s="221"/>
      <c r="I115" s="221"/>
      <c r="J115" s="221"/>
      <c r="K115" s="160" t="s">
        <v>17</v>
      </c>
      <c r="L115" s="160"/>
      <c r="M115" s="160"/>
      <c r="N115" s="44"/>
      <c r="O115" s="44"/>
      <c r="P115" s="44"/>
    </row>
    <row r="116" spans="1:16" s="45" customFormat="1" ht="12" customHeight="1" x14ac:dyDescent="0.2">
      <c r="A116" s="44"/>
      <c r="B116" s="44"/>
      <c r="C116" s="44"/>
      <c r="D116" s="44"/>
      <c r="E116" s="44"/>
      <c r="F116" s="198" t="s">
        <v>67</v>
      </c>
      <c r="G116" s="198"/>
      <c r="H116" s="198"/>
      <c r="I116" s="198"/>
      <c r="J116" s="198"/>
      <c r="K116" s="199">
        <v>27362.05</v>
      </c>
      <c r="L116" s="198"/>
      <c r="M116" s="198"/>
      <c r="N116" s="44"/>
      <c r="O116" s="44"/>
      <c r="P116" s="44"/>
    </row>
    <row r="117" spans="1:16" s="45" customFormat="1" ht="12" customHeight="1" x14ac:dyDescent="0.2">
      <c r="A117" s="44"/>
      <c r="B117" s="44"/>
      <c r="C117" s="44"/>
      <c r="D117" s="44"/>
      <c r="E117" s="44"/>
      <c r="F117" s="177" t="s">
        <v>68</v>
      </c>
      <c r="G117" s="178"/>
      <c r="H117" s="178"/>
      <c r="I117" s="178"/>
      <c r="J117" s="178"/>
      <c r="K117" s="178"/>
      <c r="L117" s="178"/>
      <c r="M117" s="179"/>
      <c r="N117" s="44"/>
      <c r="O117" s="44"/>
      <c r="P117" s="44"/>
    </row>
    <row r="118" spans="1:16" s="45" customFormat="1" ht="12" customHeight="1" x14ac:dyDescent="0.2">
      <c r="A118" s="44"/>
      <c r="B118" s="44"/>
      <c r="C118" s="44"/>
      <c r="D118" s="44"/>
      <c r="E118" s="44"/>
      <c r="F118" s="198" t="s">
        <v>69</v>
      </c>
      <c r="G118" s="198"/>
      <c r="H118" s="198"/>
      <c r="I118" s="198"/>
      <c r="J118" s="198"/>
      <c r="K118" s="199">
        <v>53360</v>
      </c>
      <c r="L118" s="198"/>
      <c r="M118" s="198"/>
      <c r="N118" s="44"/>
      <c r="O118" s="44"/>
      <c r="P118" s="44"/>
    </row>
    <row r="119" spans="1:16" s="45" customFormat="1" ht="12" customHeight="1" x14ac:dyDescent="0.2">
      <c r="A119" s="44"/>
      <c r="B119" s="44"/>
      <c r="C119" s="44"/>
      <c r="D119" s="44"/>
      <c r="E119" s="44"/>
      <c r="F119" s="174" t="s">
        <v>14</v>
      </c>
      <c r="G119" s="175"/>
      <c r="H119" s="175"/>
      <c r="I119" s="175"/>
      <c r="J119" s="176"/>
      <c r="K119" s="167">
        <f>SUM(K116:M118)</f>
        <v>80722.05</v>
      </c>
      <c r="L119" s="168"/>
      <c r="M119" s="169"/>
      <c r="N119" s="44"/>
      <c r="O119" s="44"/>
      <c r="P119" s="44"/>
    </row>
    <row r="120" spans="1:16" s="45" customFormat="1" ht="12" customHeight="1" x14ac:dyDescent="0.2">
      <c r="A120" s="44"/>
      <c r="B120" s="44"/>
      <c r="C120" s="44"/>
      <c r="D120" s="44"/>
      <c r="E120" s="44"/>
      <c r="F120" s="70"/>
      <c r="G120" s="70"/>
      <c r="H120" s="70"/>
      <c r="I120" s="70"/>
      <c r="J120" s="70"/>
      <c r="K120" s="85"/>
      <c r="L120" s="85"/>
      <c r="M120" s="85"/>
      <c r="N120" s="44"/>
      <c r="O120" s="44"/>
      <c r="P120" s="44"/>
    </row>
    <row r="121" spans="1:16" ht="12" customHeight="1" x14ac:dyDescent="0.2">
      <c r="A121" s="46"/>
      <c r="B121" s="40" t="s">
        <v>5</v>
      </c>
      <c r="C121" s="39" t="s">
        <v>70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12" customHeight="1" x14ac:dyDescent="0.2">
      <c r="A122" s="46"/>
      <c r="B122" s="40"/>
      <c r="C122" s="39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s="64" customFormat="1" ht="12" customHeight="1" x14ac:dyDescent="0.2">
      <c r="A123" s="88"/>
      <c r="B123" s="98" t="s">
        <v>71</v>
      </c>
      <c r="C123" s="230" t="s">
        <v>72</v>
      </c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</row>
    <row r="124" spans="1:16" s="64" customFormat="1" ht="12" customHeight="1" x14ac:dyDescent="0.2">
      <c r="A124" s="88"/>
      <c r="B124" s="88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</row>
    <row r="125" spans="1:16" s="64" customFormat="1" ht="12" customHeight="1" x14ac:dyDescent="0.2">
      <c r="A125" s="88"/>
      <c r="B125" s="88"/>
      <c r="C125" s="230" t="s">
        <v>73</v>
      </c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</row>
    <row r="126" spans="1:16" s="64" customFormat="1" ht="12" customHeight="1" x14ac:dyDescent="0.2">
      <c r="A126" s="99"/>
      <c r="B126" s="99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</row>
    <row r="127" spans="1:16" s="64" customFormat="1" ht="12" customHeight="1" x14ac:dyDescent="0.2">
      <c r="A127" s="99"/>
      <c r="B127" s="9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1:16" s="64" customFormat="1" ht="12" customHeight="1" x14ac:dyDescent="0.2">
      <c r="B128" s="62" t="s">
        <v>74</v>
      </c>
      <c r="C128" s="235" t="s">
        <v>75</v>
      </c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</row>
    <row r="129" spans="1:16" s="64" customFormat="1" ht="12" customHeight="1" x14ac:dyDescent="0.2">
      <c r="A129" s="100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</row>
    <row r="130" spans="1:16" ht="12" customHeight="1" x14ac:dyDescent="0.2">
      <c r="A130" s="39"/>
      <c r="C130" s="42"/>
      <c r="D130" s="42"/>
      <c r="E130" s="42"/>
      <c r="F130" s="177" t="s">
        <v>76</v>
      </c>
      <c r="G130" s="178"/>
      <c r="H130" s="178"/>
      <c r="I130" s="178"/>
      <c r="J130" s="178"/>
      <c r="K130" s="178"/>
      <c r="L130" s="178"/>
      <c r="M130" s="179"/>
      <c r="N130" s="42"/>
      <c r="O130" s="42"/>
      <c r="P130" s="42"/>
    </row>
    <row r="131" spans="1:16" ht="12" customHeight="1" x14ac:dyDescent="0.2">
      <c r="A131" s="39"/>
      <c r="C131" s="42"/>
      <c r="D131" s="42"/>
      <c r="E131" s="42"/>
      <c r="F131" s="86"/>
      <c r="G131" s="86"/>
      <c r="H131" s="86"/>
      <c r="I131" s="86"/>
      <c r="J131" s="86"/>
      <c r="K131" s="86"/>
      <c r="L131" s="86"/>
      <c r="M131" s="86"/>
      <c r="N131" s="42"/>
      <c r="O131" s="42"/>
      <c r="P131" s="42"/>
    </row>
    <row r="132" spans="1:16" ht="12" customHeight="1" x14ac:dyDescent="0.2">
      <c r="A132" s="48"/>
      <c r="B132" s="40" t="s">
        <v>5</v>
      </c>
      <c r="C132" s="39" t="s">
        <v>77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1:16" ht="12" customHeight="1" x14ac:dyDescent="0.2">
      <c r="A133" s="48"/>
      <c r="B133" s="40"/>
      <c r="C133" s="3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1:16" s="64" customFormat="1" ht="12" customHeight="1" x14ac:dyDescent="0.2">
      <c r="A134" s="88"/>
      <c r="B134" s="98" t="s">
        <v>78</v>
      </c>
      <c r="C134" s="230" t="s">
        <v>79</v>
      </c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</row>
    <row r="135" spans="1:16" s="64" customFormat="1" ht="12" customHeight="1" x14ac:dyDescent="0.2">
      <c r="A135" s="79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</row>
    <row r="136" spans="1:16" s="64" customFormat="1" ht="12" customHeight="1" x14ac:dyDescent="0.2">
      <c r="A136" s="7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1:16" s="64" customFormat="1" ht="12" customHeight="1" x14ac:dyDescent="0.2">
      <c r="A137" s="65"/>
      <c r="B137" s="101" t="s">
        <v>80</v>
      </c>
      <c r="C137" s="91" t="s">
        <v>81</v>
      </c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1:16" ht="12" customHeight="1" x14ac:dyDescent="0.2">
      <c r="A138" s="42"/>
      <c r="B138" s="50"/>
      <c r="C138" s="51"/>
      <c r="D138" s="42"/>
      <c r="E138" s="42"/>
      <c r="F138" s="177" t="s">
        <v>82</v>
      </c>
      <c r="G138" s="178"/>
      <c r="H138" s="178"/>
      <c r="I138" s="178"/>
      <c r="J138" s="178"/>
      <c r="K138" s="178"/>
      <c r="L138" s="178"/>
      <c r="M138" s="179"/>
      <c r="N138" s="42"/>
      <c r="O138" s="42"/>
      <c r="P138" s="42"/>
    </row>
    <row r="139" spans="1:16" ht="12" customHeight="1" x14ac:dyDescent="0.2">
      <c r="A139" s="42"/>
      <c r="B139" s="50"/>
      <c r="C139" s="51"/>
      <c r="D139" s="42"/>
      <c r="E139" s="42"/>
      <c r="F139" s="86"/>
      <c r="G139" s="86"/>
      <c r="H139" s="86"/>
      <c r="I139" s="86"/>
      <c r="J139" s="86"/>
      <c r="K139" s="86"/>
      <c r="L139" s="86"/>
      <c r="M139" s="86"/>
      <c r="N139" s="42"/>
      <c r="O139" s="42"/>
      <c r="P139" s="42"/>
    </row>
    <row r="140" spans="1:16" ht="12" customHeight="1" x14ac:dyDescent="0.2">
      <c r="A140" s="42"/>
      <c r="B140" s="40" t="s">
        <v>5</v>
      </c>
      <c r="C140" s="39" t="s">
        <v>83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ht="12" customHeight="1" x14ac:dyDescent="0.2">
      <c r="A141" s="42"/>
      <c r="B141" s="40"/>
      <c r="C141" s="39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s="64" customFormat="1" ht="11.25" x14ac:dyDescent="0.2">
      <c r="B142" s="62" t="s">
        <v>84</v>
      </c>
      <c r="C142" s="235" t="s">
        <v>85</v>
      </c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</row>
    <row r="143" spans="1:16" s="64" customFormat="1" ht="11.25" x14ac:dyDescent="0.2">
      <c r="B143" s="62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</row>
    <row r="144" spans="1:16" s="64" customFormat="1" ht="11.25" x14ac:dyDescent="0.2">
      <c r="A144" s="90"/>
      <c r="B144" s="90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</row>
    <row r="145" spans="1:16" s="64" customFormat="1" ht="12" customHeight="1" x14ac:dyDescent="0.2">
      <c r="A145" s="90"/>
      <c r="B145" s="90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</row>
    <row r="146" spans="1:16" s="64" customFormat="1" ht="12" customHeight="1" x14ac:dyDescent="0.2">
      <c r="A146" s="79"/>
      <c r="B146" s="62" t="s">
        <v>86</v>
      </c>
      <c r="C146" s="235" t="s">
        <v>87</v>
      </c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</row>
    <row r="147" spans="1:16" s="45" customFormat="1" ht="12" customHeight="1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ht="12" customHeight="1" x14ac:dyDescent="0.2">
      <c r="C148" s="52" t="s">
        <v>88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ht="12" customHeight="1" x14ac:dyDescent="0.2">
      <c r="C149" s="5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ht="12" customHeight="1" x14ac:dyDescent="0.2">
      <c r="C150" s="41" t="s">
        <v>89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12" customHeight="1" x14ac:dyDescent="0.2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ht="12" customHeight="1" x14ac:dyDescent="0.2">
      <c r="C152" s="208" t="s">
        <v>10</v>
      </c>
      <c r="D152" s="209"/>
      <c r="E152" s="209"/>
      <c r="F152" s="209"/>
      <c r="G152" s="209"/>
      <c r="H152" s="209"/>
      <c r="I152" s="209"/>
      <c r="J152" s="210"/>
      <c r="K152" s="160">
        <v>2023</v>
      </c>
      <c r="L152" s="160"/>
      <c r="M152" s="160"/>
      <c r="N152" s="160">
        <v>2022</v>
      </c>
      <c r="O152" s="160"/>
      <c r="P152" s="160"/>
    </row>
    <row r="153" spans="1:16" ht="12" customHeight="1" x14ac:dyDescent="0.2">
      <c r="C153" s="198" t="s">
        <v>90</v>
      </c>
      <c r="D153" s="198"/>
      <c r="E153" s="198"/>
      <c r="F153" s="198"/>
      <c r="G153" s="198"/>
      <c r="H153" s="198"/>
      <c r="I153" s="198"/>
      <c r="J153" s="198"/>
      <c r="K153" s="199">
        <v>14849641.4</v>
      </c>
      <c r="L153" s="198"/>
      <c r="M153" s="198"/>
      <c r="N153" s="199">
        <v>14849641.4</v>
      </c>
      <c r="O153" s="198"/>
      <c r="P153" s="198"/>
    </row>
    <row r="154" spans="1:16" ht="12" customHeight="1" x14ac:dyDescent="0.2">
      <c r="C154" s="198" t="s">
        <v>91</v>
      </c>
      <c r="D154" s="198"/>
      <c r="E154" s="198"/>
      <c r="F154" s="198"/>
      <c r="G154" s="198"/>
      <c r="H154" s="198"/>
      <c r="I154" s="198"/>
      <c r="J154" s="198"/>
      <c r="K154" s="199">
        <v>229513582.38</v>
      </c>
      <c r="L154" s="198"/>
      <c r="M154" s="198"/>
      <c r="N154" s="199">
        <v>229107888.03</v>
      </c>
      <c r="O154" s="198"/>
      <c r="P154" s="198"/>
    </row>
    <row r="155" spans="1:16" ht="12" customHeight="1" x14ac:dyDescent="0.2">
      <c r="C155" s="174" t="s">
        <v>92</v>
      </c>
      <c r="D155" s="175"/>
      <c r="E155" s="175"/>
      <c r="F155" s="175"/>
      <c r="G155" s="175"/>
      <c r="H155" s="175"/>
      <c r="I155" s="175"/>
      <c r="J155" s="176"/>
      <c r="K155" s="220">
        <f>SUM(K153:M154)</f>
        <v>244363223.78</v>
      </c>
      <c r="L155" s="220"/>
      <c r="M155" s="220"/>
      <c r="N155" s="220">
        <f>SUM(N153:P154)</f>
        <v>243957529.43000001</v>
      </c>
      <c r="O155" s="220"/>
      <c r="P155" s="220"/>
    </row>
    <row r="156" spans="1:16" ht="12" customHeight="1" x14ac:dyDescent="0.2">
      <c r="C156" s="42"/>
      <c r="D156" s="53"/>
      <c r="E156" s="53"/>
      <c r="F156" s="53"/>
      <c r="G156" s="53"/>
      <c r="H156" s="53"/>
      <c r="I156" s="53"/>
      <c r="J156" s="53"/>
      <c r="K156" s="53"/>
      <c r="L156" s="41"/>
      <c r="M156" s="41"/>
      <c r="N156" s="41"/>
      <c r="O156" s="41"/>
      <c r="P156" s="41"/>
    </row>
    <row r="157" spans="1:16" ht="12" customHeight="1" x14ac:dyDescent="0.2">
      <c r="C157" s="43" t="s">
        <v>93</v>
      </c>
      <c r="D157" s="53"/>
      <c r="E157" s="53"/>
      <c r="F157" s="53"/>
      <c r="G157" s="53"/>
      <c r="H157" s="53"/>
      <c r="I157" s="53"/>
      <c r="J157" s="53"/>
      <c r="K157" s="53"/>
      <c r="L157" s="41"/>
      <c r="M157" s="41"/>
      <c r="N157" s="41"/>
      <c r="O157" s="41"/>
      <c r="P157" s="41"/>
    </row>
    <row r="158" spans="1:16" ht="12" customHeight="1" x14ac:dyDescent="0.2">
      <c r="C158" s="43"/>
      <c r="D158" s="53"/>
      <c r="E158" s="53"/>
      <c r="F158" s="53"/>
      <c r="G158" s="53"/>
      <c r="H158" s="53"/>
      <c r="I158" s="53"/>
      <c r="J158" s="53"/>
      <c r="K158" s="53"/>
      <c r="L158" s="41"/>
      <c r="M158" s="41"/>
      <c r="N158" s="41"/>
      <c r="O158" s="41"/>
      <c r="P158" s="41"/>
    </row>
    <row r="159" spans="1:16" ht="12" customHeight="1" x14ac:dyDescent="0.2">
      <c r="C159" s="41" t="s">
        <v>94</v>
      </c>
      <c r="D159" s="53"/>
      <c r="E159" s="53"/>
      <c r="F159" s="53"/>
      <c r="G159" s="53"/>
      <c r="H159" s="53"/>
      <c r="I159" s="53"/>
      <c r="J159" s="53"/>
      <c r="K159" s="53"/>
      <c r="L159" s="41"/>
      <c r="M159" s="41"/>
      <c r="N159" s="41"/>
      <c r="O159" s="41"/>
      <c r="P159" s="41"/>
    </row>
    <row r="160" spans="1:16" ht="12" customHeight="1" x14ac:dyDescent="0.2">
      <c r="C160" s="42"/>
      <c r="D160" s="53"/>
      <c r="E160" s="53"/>
      <c r="F160" s="53"/>
      <c r="G160" s="53"/>
      <c r="H160" s="53"/>
      <c r="I160" s="53"/>
      <c r="J160" s="53"/>
      <c r="K160" s="53"/>
      <c r="L160" s="41"/>
      <c r="M160" s="41"/>
      <c r="N160" s="41"/>
      <c r="O160" s="41"/>
      <c r="P160" s="41"/>
    </row>
    <row r="161" spans="3:16" ht="12" customHeight="1" x14ac:dyDescent="0.2">
      <c r="D161" s="221" t="s">
        <v>10</v>
      </c>
      <c r="E161" s="221"/>
      <c r="F161" s="221"/>
      <c r="G161" s="221"/>
      <c r="H161" s="221"/>
      <c r="I161" s="221"/>
      <c r="J161" s="160">
        <v>2023</v>
      </c>
      <c r="K161" s="160"/>
      <c r="L161" s="160"/>
      <c r="M161" s="160">
        <v>2022</v>
      </c>
      <c r="N161" s="160"/>
      <c r="O161" s="160"/>
    </row>
    <row r="162" spans="3:16" ht="12" customHeight="1" x14ac:dyDescent="0.2">
      <c r="D162" s="198" t="s">
        <v>95</v>
      </c>
      <c r="E162" s="198"/>
      <c r="F162" s="198"/>
      <c r="G162" s="198"/>
      <c r="H162" s="198"/>
      <c r="I162" s="198"/>
      <c r="J162" s="199">
        <v>42538028.439999998</v>
      </c>
      <c r="K162" s="198"/>
      <c r="L162" s="198"/>
      <c r="M162" s="199">
        <v>40435346.520000003</v>
      </c>
      <c r="N162" s="198"/>
      <c r="O162" s="198"/>
    </row>
    <row r="163" spans="3:16" ht="12" customHeight="1" x14ac:dyDescent="0.2">
      <c r="D163" s="198" t="s">
        <v>96</v>
      </c>
      <c r="E163" s="198"/>
      <c r="F163" s="198"/>
      <c r="G163" s="198"/>
      <c r="H163" s="198"/>
      <c r="I163" s="198"/>
      <c r="J163" s="199">
        <v>32957123.379999999</v>
      </c>
      <c r="K163" s="198"/>
      <c r="L163" s="198"/>
      <c r="M163" s="199">
        <v>31922736.850000001</v>
      </c>
      <c r="N163" s="198"/>
      <c r="O163" s="198"/>
    </row>
    <row r="164" spans="3:16" ht="12" customHeight="1" x14ac:dyDescent="0.2">
      <c r="D164" s="198" t="s">
        <v>97</v>
      </c>
      <c r="E164" s="198"/>
      <c r="F164" s="198"/>
      <c r="G164" s="198"/>
      <c r="H164" s="198"/>
      <c r="I164" s="198"/>
      <c r="J164" s="199">
        <v>5462246.5599999996</v>
      </c>
      <c r="K164" s="198"/>
      <c r="L164" s="198"/>
      <c r="M164" s="199">
        <v>4915746.5599999996</v>
      </c>
      <c r="N164" s="198"/>
      <c r="O164" s="198"/>
    </row>
    <row r="165" spans="3:16" ht="12" customHeight="1" x14ac:dyDescent="0.2">
      <c r="D165" s="198" t="s">
        <v>98</v>
      </c>
      <c r="E165" s="198"/>
      <c r="F165" s="198"/>
      <c r="G165" s="198"/>
      <c r="H165" s="198"/>
      <c r="I165" s="198"/>
      <c r="J165" s="199">
        <v>31216867.600000001</v>
      </c>
      <c r="K165" s="198"/>
      <c r="L165" s="198"/>
      <c r="M165" s="199">
        <v>20471721.41</v>
      </c>
      <c r="N165" s="198"/>
      <c r="O165" s="198"/>
    </row>
    <row r="166" spans="3:16" ht="12" customHeight="1" x14ac:dyDescent="0.2">
      <c r="D166" s="211" t="s">
        <v>99</v>
      </c>
      <c r="E166" s="211"/>
      <c r="F166" s="211"/>
      <c r="G166" s="211"/>
      <c r="H166" s="211"/>
      <c r="I166" s="211"/>
      <c r="J166" s="220">
        <f>SUM(J162:L165)</f>
        <v>112174265.97999999</v>
      </c>
      <c r="K166" s="220"/>
      <c r="L166" s="220"/>
      <c r="M166" s="220">
        <f>SUM(M162:O165)</f>
        <v>97745551.340000004</v>
      </c>
      <c r="N166" s="220"/>
      <c r="O166" s="220"/>
    </row>
    <row r="167" spans="3:16" ht="12" customHeight="1" x14ac:dyDescent="0.2">
      <c r="D167" s="198" t="s">
        <v>100</v>
      </c>
      <c r="E167" s="198"/>
      <c r="F167" s="198"/>
      <c r="G167" s="198"/>
      <c r="H167" s="198"/>
      <c r="I167" s="198"/>
      <c r="J167" s="199">
        <v>2425332.36</v>
      </c>
      <c r="K167" s="198"/>
      <c r="L167" s="198"/>
      <c r="M167" s="199">
        <v>2425332.36</v>
      </c>
      <c r="N167" s="198"/>
      <c r="O167" s="198"/>
    </row>
    <row r="168" spans="3:16" ht="12" customHeight="1" x14ac:dyDescent="0.2">
      <c r="D168" s="198" t="s">
        <v>101</v>
      </c>
      <c r="E168" s="198"/>
      <c r="F168" s="198"/>
      <c r="G168" s="198"/>
      <c r="H168" s="198"/>
      <c r="I168" s="198"/>
      <c r="J168" s="199">
        <v>7351.95</v>
      </c>
      <c r="K168" s="198"/>
      <c r="L168" s="198"/>
      <c r="M168" s="199">
        <v>7351.95</v>
      </c>
      <c r="N168" s="198"/>
      <c r="O168" s="198"/>
    </row>
    <row r="169" spans="3:16" ht="12" customHeight="1" x14ac:dyDescent="0.2">
      <c r="D169" s="198" t="s">
        <v>102</v>
      </c>
      <c r="E169" s="198"/>
      <c r="F169" s="198"/>
      <c r="G169" s="198"/>
      <c r="H169" s="198"/>
      <c r="I169" s="198"/>
      <c r="J169" s="199">
        <v>368868.4</v>
      </c>
      <c r="K169" s="198"/>
      <c r="L169" s="198"/>
      <c r="M169" s="199">
        <v>356201.2</v>
      </c>
      <c r="N169" s="198"/>
      <c r="O169" s="198"/>
    </row>
    <row r="170" spans="3:16" ht="12" customHeight="1" x14ac:dyDescent="0.2">
      <c r="D170" s="211" t="s">
        <v>103</v>
      </c>
      <c r="E170" s="211"/>
      <c r="F170" s="211"/>
      <c r="G170" s="211"/>
      <c r="H170" s="211"/>
      <c r="I170" s="211"/>
      <c r="J170" s="220">
        <f>SUM(J167:L169)</f>
        <v>2801552.71</v>
      </c>
      <c r="K170" s="220"/>
      <c r="L170" s="220"/>
      <c r="M170" s="220">
        <f>SUM(M167:O169)</f>
        <v>2788885.5100000002</v>
      </c>
      <c r="N170" s="220"/>
      <c r="O170" s="220"/>
    </row>
    <row r="171" spans="3:16" ht="12" customHeight="1" x14ac:dyDescent="0.2">
      <c r="D171" s="198" t="s">
        <v>104</v>
      </c>
      <c r="E171" s="198"/>
      <c r="F171" s="198"/>
      <c r="G171" s="198"/>
      <c r="H171" s="198"/>
      <c r="I171" s="198"/>
      <c r="J171" s="199">
        <v>80902642.930000007</v>
      </c>
      <c r="K171" s="198"/>
      <c r="L171" s="198"/>
      <c r="M171" s="199">
        <v>73239793.969999999</v>
      </c>
      <c r="N171" s="198"/>
      <c r="O171" s="198"/>
    </row>
    <row r="172" spans="3:16" ht="12" customHeight="1" x14ac:dyDescent="0.2">
      <c r="D172" s="198" t="s">
        <v>105</v>
      </c>
      <c r="E172" s="198"/>
      <c r="F172" s="198"/>
      <c r="G172" s="198"/>
      <c r="H172" s="198"/>
      <c r="I172" s="198"/>
      <c r="J172" s="199">
        <v>84330991.769999996</v>
      </c>
      <c r="K172" s="198"/>
      <c r="L172" s="198"/>
      <c r="M172" s="199">
        <v>77499668.329999998</v>
      </c>
      <c r="N172" s="198"/>
      <c r="O172" s="198"/>
    </row>
    <row r="173" spans="3:16" ht="12" customHeight="1" x14ac:dyDescent="0.2">
      <c r="D173" s="198" t="s">
        <v>106</v>
      </c>
      <c r="E173" s="198"/>
      <c r="F173" s="198"/>
      <c r="G173" s="198"/>
      <c r="H173" s="198"/>
      <c r="I173" s="198"/>
      <c r="J173" s="199">
        <v>2788885.51</v>
      </c>
      <c r="K173" s="198"/>
      <c r="L173" s="198"/>
      <c r="M173" s="199">
        <v>2788885.51</v>
      </c>
      <c r="N173" s="198"/>
      <c r="O173" s="198"/>
    </row>
    <row r="174" spans="3:16" ht="12" customHeight="1" x14ac:dyDescent="0.2">
      <c r="D174" s="211" t="s">
        <v>107</v>
      </c>
      <c r="E174" s="211"/>
      <c r="F174" s="211"/>
      <c r="G174" s="211"/>
      <c r="H174" s="211"/>
      <c r="I174" s="211"/>
      <c r="J174" s="220">
        <f>SUM(J171:J173)</f>
        <v>168022520.20999998</v>
      </c>
      <c r="K174" s="220"/>
      <c r="L174" s="220"/>
      <c r="M174" s="220">
        <f>SUM(M171:M173)</f>
        <v>153528347.81</v>
      </c>
      <c r="N174" s="220"/>
      <c r="O174" s="220"/>
    </row>
    <row r="175" spans="3:16" ht="12" customHeight="1" x14ac:dyDescent="0.2">
      <c r="D175" s="174" t="s">
        <v>14</v>
      </c>
      <c r="E175" s="175"/>
      <c r="F175" s="175"/>
      <c r="G175" s="175"/>
      <c r="H175" s="175"/>
      <c r="I175" s="176"/>
      <c r="J175" s="220">
        <f>SUM(J166,J170,J174)</f>
        <v>282998338.89999998</v>
      </c>
      <c r="K175" s="220"/>
      <c r="L175" s="220"/>
      <c r="M175" s="220">
        <f>SUM(M166,M170,M174)</f>
        <v>254062784.66000003</v>
      </c>
      <c r="N175" s="220"/>
      <c r="O175" s="220"/>
    </row>
    <row r="176" spans="3:16" ht="12" customHeight="1" x14ac:dyDescent="0.2">
      <c r="C176" s="42"/>
      <c r="D176" s="53"/>
      <c r="E176" s="53"/>
      <c r="F176" s="53"/>
      <c r="G176" s="53"/>
      <c r="H176" s="53"/>
      <c r="I176" s="53"/>
      <c r="J176" s="53"/>
      <c r="K176" s="53"/>
      <c r="L176" s="41"/>
      <c r="M176" s="41"/>
      <c r="N176" s="41"/>
      <c r="O176" s="41"/>
      <c r="P176" s="41"/>
    </row>
    <row r="177" spans="1:16" ht="12" customHeight="1" x14ac:dyDescent="0.2">
      <c r="C177" s="43" t="s">
        <v>108</v>
      </c>
      <c r="D177" s="53"/>
      <c r="E177" s="53"/>
      <c r="F177" s="53"/>
      <c r="G177" s="53"/>
      <c r="H177" s="53"/>
      <c r="I177" s="53"/>
      <c r="J177" s="53"/>
      <c r="K177" s="53"/>
      <c r="L177" s="41"/>
      <c r="M177" s="41"/>
      <c r="N177" s="41"/>
      <c r="O177" s="41"/>
      <c r="P177" s="41"/>
    </row>
    <row r="178" spans="1:16" ht="12" customHeight="1" x14ac:dyDescent="0.2">
      <c r="C178" s="43"/>
      <c r="D178" s="53"/>
      <c r="E178" s="53"/>
      <c r="F178" s="53"/>
      <c r="G178" s="53"/>
      <c r="H178" s="53"/>
      <c r="I178" s="53"/>
      <c r="J178" s="53"/>
      <c r="K178" s="53"/>
      <c r="L178" s="41"/>
      <c r="M178" s="41"/>
      <c r="N178" s="41"/>
      <c r="O178" s="41"/>
      <c r="P178" s="41"/>
    </row>
    <row r="179" spans="1:16" ht="12" customHeight="1" x14ac:dyDescent="0.2">
      <c r="C179" s="41" t="s">
        <v>94</v>
      </c>
      <c r="D179" s="53"/>
      <c r="E179" s="53"/>
      <c r="F179" s="53"/>
      <c r="G179" s="53"/>
      <c r="H179" s="53"/>
      <c r="I179" s="53"/>
      <c r="J179" s="53"/>
      <c r="K179" s="53"/>
      <c r="L179" s="41"/>
      <c r="M179" s="41"/>
      <c r="N179" s="41"/>
      <c r="O179" s="41"/>
      <c r="P179" s="41"/>
    </row>
    <row r="180" spans="1:16" ht="12" customHeight="1" x14ac:dyDescent="0.2">
      <c r="C180" s="42"/>
      <c r="D180" s="53"/>
      <c r="E180" s="53"/>
      <c r="F180" s="53"/>
      <c r="G180" s="53"/>
      <c r="H180" s="53"/>
      <c r="I180" s="53"/>
      <c r="J180" s="53"/>
      <c r="K180" s="53"/>
      <c r="L180" s="41"/>
      <c r="M180" s="41"/>
      <c r="N180" s="41"/>
      <c r="O180" s="41"/>
      <c r="P180" s="41"/>
    </row>
    <row r="181" spans="1:16" ht="12" customHeight="1" x14ac:dyDescent="0.2">
      <c r="C181" s="42"/>
      <c r="D181" s="221" t="s">
        <v>10</v>
      </c>
      <c r="E181" s="221"/>
      <c r="F181" s="221"/>
      <c r="G181" s="221"/>
      <c r="H181" s="221"/>
      <c r="I181" s="221"/>
      <c r="J181" s="160">
        <v>2023</v>
      </c>
      <c r="K181" s="160"/>
      <c r="L181" s="160"/>
      <c r="M181" s="160">
        <v>2022</v>
      </c>
      <c r="N181" s="160"/>
      <c r="O181" s="160"/>
    </row>
    <row r="182" spans="1:16" ht="12" customHeight="1" x14ac:dyDescent="0.2">
      <c r="C182" s="42"/>
      <c r="D182" s="198" t="s">
        <v>109</v>
      </c>
      <c r="E182" s="198"/>
      <c r="F182" s="198"/>
      <c r="G182" s="198"/>
      <c r="H182" s="198"/>
      <c r="I182" s="198"/>
      <c r="J182" s="199">
        <v>0</v>
      </c>
      <c r="K182" s="198"/>
      <c r="L182" s="198"/>
      <c r="M182" s="199">
        <v>0</v>
      </c>
      <c r="N182" s="198"/>
      <c r="O182" s="198"/>
    </row>
    <row r="183" spans="1:16" ht="12" customHeight="1" x14ac:dyDescent="0.2">
      <c r="C183" s="42"/>
      <c r="D183" s="53"/>
      <c r="E183" s="53"/>
      <c r="F183" s="53"/>
      <c r="G183" s="53"/>
      <c r="H183" s="53"/>
      <c r="I183" s="53"/>
      <c r="J183" s="53"/>
      <c r="K183" s="53"/>
      <c r="L183" s="41"/>
      <c r="M183" s="41"/>
      <c r="N183" s="41"/>
      <c r="O183" s="41"/>
      <c r="P183" s="41"/>
    </row>
    <row r="184" spans="1:16" ht="12" customHeight="1" x14ac:dyDescent="0.2">
      <c r="A184" s="39"/>
      <c r="B184" s="40" t="s">
        <v>5</v>
      </c>
      <c r="C184" s="39" t="s">
        <v>110</v>
      </c>
    </row>
    <row r="185" spans="1:16" ht="12" customHeight="1" x14ac:dyDescent="0.2">
      <c r="A185" s="39"/>
      <c r="B185" s="40"/>
      <c r="C185" s="39"/>
    </row>
    <row r="186" spans="1:16" s="64" customFormat="1" ht="12" customHeight="1" x14ac:dyDescent="0.2">
      <c r="A186" s="88"/>
      <c r="B186" s="98" t="s">
        <v>111</v>
      </c>
      <c r="C186" s="230" t="s">
        <v>112</v>
      </c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</row>
    <row r="187" spans="1:16" s="64" customFormat="1" ht="12" customHeight="1" x14ac:dyDescent="0.2">
      <c r="A187" s="88"/>
      <c r="B187" s="88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</row>
    <row r="188" spans="1:16" s="64" customFormat="1" ht="12" customHeight="1" x14ac:dyDescent="0.2">
      <c r="A188" s="88"/>
      <c r="B188" s="88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</row>
    <row r="189" spans="1:16" ht="12" customHeight="1" x14ac:dyDescent="0.2">
      <c r="A189" s="48"/>
      <c r="B189" s="177" t="s">
        <v>113</v>
      </c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9"/>
    </row>
    <row r="190" spans="1:16" ht="12" customHeight="1" x14ac:dyDescent="0.2">
      <c r="A190" s="48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</row>
    <row r="191" spans="1:16" ht="12" customHeight="1" x14ac:dyDescent="0.2">
      <c r="A191" s="54"/>
      <c r="B191" s="40" t="s">
        <v>5</v>
      </c>
      <c r="C191" s="39" t="s">
        <v>114</v>
      </c>
    </row>
    <row r="192" spans="1:16" ht="12" customHeight="1" x14ac:dyDescent="0.2">
      <c r="A192" s="54"/>
      <c r="B192" s="40"/>
      <c r="C192" s="39"/>
    </row>
    <row r="193" spans="1:16" s="89" customFormat="1" ht="12" customHeight="1" x14ac:dyDescent="0.2">
      <c r="A193" s="103"/>
      <c r="B193" s="67" t="s">
        <v>115</v>
      </c>
      <c r="C193" s="254" t="s">
        <v>116</v>
      </c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</row>
    <row r="194" spans="1:16" s="89" customFormat="1" ht="12" customHeight="1" x14ac:dyDescent="0.2">
      <c r="A194" s="103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</row>
    <row r="195" spans="1:16" ht="12" customHeight="1" x14ac:dyDescent="0.2">
      <c r="F195" s="234" t="s">
        <v>117</v>
      </c>
      <c r="G195" s="234"/>
      <c r="H195" s="234"/>
      <c r="I195" s="234"/>
      <c r="J195" s="234"/>
      <c r="K195" s="234"/>
      <c r="L195" s="234"/>
      <c r="M195" s="234"/>
    </row>
    <row r="196" spans="1:16" ht="12" customHeight="1" x14ac:dyDescent="0.2">
      <c r="F196" s="221" t="s">
        <v>10</v>
      </c>
      <c r="G196" s="221"/>
      <c r="H196" s="221"/>
      <c r="I196" s="221"/>
      <c r="J196" s="221"/>
      <c r="K196" s="160" t="s">
        <v>17</v>
      </c>
      <c r="L196" s="160"/>
      <c r="M196" s="160"/>
    </row>
    <row r="197" spans="1:16" ht="12" customHeight="1" x14ac:dyDescent="0.2">
      <c r="F197" s="198" t="s">
        <v>118</v>
      </c>
      <c r="G197" s="198"/>
      <c r="H197" s="198"/>
      <c r="I197" s="198"/>
      <c r="J197" s="198"/>
      <c r="K197" s="252">
        <v>34600</v>
      </c>
      <c r="L197" s="219"/>
      <c r="M197" s="219"/>
    </row>
    <row r="198" spans="1:16" ht="12" customHeight="1" x14ac:dyDescent="0.2">
      <c r="F198" s="198" t="s">
        <v>11</v>
      </c>
      <c r="G198" s="198"/>
      <c r="H198" s="198"/>
      <c r="I198" s="198"/>
      <c r="J198" s="198"/>
      <c r="K198" s="219">
        <v>12392885.300000001</v>
      </c>
      <c r="L198" s="219"/>
      <c r="M198" s="219"/>
    </row>
    <row r="199" spans="1:16" ht="12" customHeight="1" x14ac:dyDescent="0.2">
      <c r="F199" s="198" t="s">
        <v>12</v>
      </c>
      <c r="G199" s="198"/>
      <c r="H199" s="198"/>
      <c r="I199" s="198"/>
      <c r="J199" s="198"/>
      <c r="K199" s="219">
        <v>8757678.6899999995</v>
      </c>
      <c r="L199" s="219"/>
      <c r="M199" s="219"/>
    </row>
    <row r="200" spans="1:16" ht="12" customHeight="1" x14ac:dyDescent="0.2">
      <c r="F200" s="198" t="s">
        <v>50</v>
      </c>
      <c r="G200" s="198"/>
      <c r="H200" s="198"/>
      <c r="I200" s="198"/>
      <c r="J200" s="198"/>
      <c r="K200" s="219">
        <v>1810991.73</v>
      </c>
      <c r="L200" s="219"/>
      <c r="M200" s="219"/>
    </row>
    <row r="201" spans="1:16" ht="12" customHeight="1" x14ac:dyDescent="0.2">
      <c r="F201" s="198" t="s">
        <v>51</v>
      </c>
      <c r="G201" s="198"/>
      <c r="H201" s="198"/>
      <c r="I201" s="198"/>
      <c r="J201" s="198"/>
      <c r="K201" s="219">
        <v>741281.39</v>
      </c>
      <c r="L201" s="219"/>
      <c r="M201" s="219"/>
    </row>
    <row r="202" spans="1:16" ht="12" customHeight="1" x14ac:dyDescent="0.2">
      <c r="F202" s="198" t="s">
        <v>119</v>
      </c>
      <c r="G202" s="198"/>
      <c r="H202" s="198"/>
      <c r="I202" s="198"/>
      <c r="J202" s="198"/>
      <c r="K202" s="252">
        <v>80722.05</v>
      </c>
      <c r="L202" s="219"/>
      <c r="M202" s="219"/>
    </row>
    <row r="203" spans="1:16" ht="12" customHeight="1" x14ac:dyDescent="0.2">
      <c r="F203" s="174" t="s">
        <v>14</v>
      </c>
      <c r="G203" s="175"/>
      <c r="H203" s="175"/>
      <c r="I203" s="175"/>
      <c r="J203" s="176"/>
      <c r="K203" s="167">
        <f>SUM(K197:M202)</f>
        <v>23818159.160000004</v>
      </c>
      <c r="L203" s="168"/>
      <c r="M203" s="169"/>
    </row>
    <row r="204" spans="1:16" ht="12" customHeight="1" x14ac:dyDescent="0.2">
      <c r="F204" s="86"/>
      <c r="G204" s="86"/>
      <c r="H204" s="86"/>
      <c r="I204" s="86"/>
      <c r="J204" s="86"/>
      <c r="K204" s="86"/>
      <c r="L204" s="86"/>
      <c r="M204" s="86"/>
    </row>
    <row r="205" spans="1:16" ht="12" customHeight="1" x14ac:dyDescent="0.2">
      <c r="F205" s="234" t="s">
        <v>120</v>
      </c>
      <c r="G205" s="234"/>
      <c r="H205" s="234"/>
      <c r="I205" s="234"/>
      <c r="J205" s="234"/>
      <c r="K205" s="234"/>
      <c r="L205" s="234"/>
      <c r="M205" s="234"/>
    </row>
    <row r="206" spans="1:16" ht="12" customHeight="1" x14ac:dyDescent="0.2">
      <c r="F206" s="221" t="s">
        <v>10</v>
      </c>
      <c r="G206" s="221"/>
      <c r="H206" s="221"/>
      <c r="I206" s="221"/>
      <c r="J206" s="221"/>
      <c r="K206" s="160" t="s">
        <v>17</v>
      </c>
      <c r="L206" s="160"/>
      <c r="M206" s="160"/>
    </row>
    <row r="207" spans="1:16" ht="12" customHeight="1" x14ac:dyDescent="0.2">
      <c r="F207" s="198" t="s">
        <v>90</v>
      </c>
      <c r="G207" s="198"/>
      <c r="H207" s="198"/>
      <c r="I207" s="198"/>
      <c r="J207" s="198"/>
      <c r="K207" s="219">
        <v>14849641.4</v>
      </c>
      <c r="L207" s="219"/>
      <c r="M207" s="219"/>
    </row>
    <row r="208" spans="1:16" ht="12" customHeight="1" x14ac:dyDescent="0.2">
      <c r="F208" s="198" t="s">
        <v>91</v>
      </c>
      <c r="G208" s="198"/>
      <c r="H208" s="198"/>
      <c r="I208" s="198"/>
      <c r="J208" s="198"/>
      <c r="K208" s="219">
        <v>229513582.38</v>
      </c>
      <c r="L208" s="219"/>
      <c r="M208" s="219"/>
    </row>
    <row r="209" spans="1:16" ht="12" customHeight="1" x14ac:dyDescent="0.2">
      <c r="F209" s="198" t="s">
        <v>95</v>
      </c>
      <c r="G209" s="198"/>
      <c r="H209" s="198"/>
      <c r="I209" s="198"/>
      <c r="J209" s="198"/>
      <c r="K209" s="219">
        <v>42538028.439999998</v>
      </c>
      <c r="L209" s="219"/>
      <c r="M209" s="219"/>
    </row>
    <row r="210" spans="1:16" ht="12" customHeight="1" x14ac:dyDescent="0.2">
      <c r="F210" s="198" t="s">
        <v>96</v>
      </c>
      <c r="G210" s="198"/>
      <c r="H210" s="198"/>
      <c r="I210" s="198"/>
      <c r="J210" s="198"/>
      <c r="K210" s="219">
        <v>32957123.379999999</v>
      </c>
      <c r="L210" s="219"/>
      <c r="M210" s="219"/>
    </row>
    <row r="211" spans="1:16" ht="12" customHeight="1" x14ac:dyDescent="0.2">
      <c r="F211" s="198" t="s">
        <v>97</v>
      </c>
      <c r="G211" s="198"/>
      <c r="H211" s="198"/>
      <c r="I211" s="198"/>
      <c r="J211" s="198"/>
      <c r="K211" s="219">
        <v>5462246.5599999996</v>
      </c>
      <c r="L211" s="219"/>
      <c r="M211" s="219"/>
    </row>
    <row r="212" spans="1:16" ht="12" customHeight="1" x14ac:dyDescent="0.2">
      <c r="F212" s="198" t="s">
        <v>98</v>
      </c>
      <c r="G212" s="198"/>
      <c r="H212" s="198"/>
      <c r="I212" s="198"/>
      <c r="J212" s="198"/>
      <c r="K212" s="219">
        <v>31216867.600000001</v>
      </c>
      <c r="L212" s="219"/>
      <c r="M212" s="219"/>
    </row>
    <row r="213" spans="1:16" ht="12" customHeight="1" x14ac:dyDescent="0.2">
      <c r="F213" s="198" t="s">
        <v>100</v>
      </c>
      <c r="G213" s="198"/>
      <c r="H213" s="198"/>
      <c r="I213" s="198"/>
      <c r="J213" s="198"/>
      <c r="K213" s="219">
        <v>2425332.36</v>
      </c>
      <c r="L213" s="219"/>
      <c r="M213" s="219"/>
    </row>
    <row r="214" spans="1:16" ht="12" customHeight="1" x14ac:dyDescent="0.2">
      <c r="F214" s="198" t="s">
        <v>101</v>
      </c>
      <c r="G214" s="198"/>
      <c r="H214" s="198"/>
      <c r="I214" s="198"/>
      <c r="J214" s="198"/>
      <c r="K214" s="219">
        <v>7351.95</v>
      </c>
      <c r="L214" s="219"/>
      <c r="M214" s="219"/>
    </row>
    <row r="215" spans="1:16" ht="12" customHeight="1" x14ac:dyDescent="0.2">
      <c r="F215" s="198" t="s">
        <v>102</v>
      </c>
      <c r="G215" s="198"/>
      <c r="H215" s="198"/>
      <c r="I215" s="198"/>
      <c r="J215" s="198"/>
      <c r="K215" s="219">
        <v>368868.4</v>
      </c>
      <c r="L215" s="219"/>
      <c r="M215" s="219"/>
    </row>
    <row r="216" spans="1:16" ht="12" customHeight="1" x14ac:dyDescent="0.2">
      <c r="F216" s="174" t="s">
        <v>14</v>
      </c>
      <c r="G216" s="175"/>
      <c r="H216" s="175"/>
      <c r="I216" s="175"/>
      <c r="J216" s="176"/>
      <c r="K216" s="167">
        <f>SUM(K207:M215)</f>
        <v>359339042.47000003</v>
      </c>
      <c r="L216" s="168"/>
      <c r="M216" s="169"/>
    </row>
    <row r="217" spans="1:16" ht="12" customHeight="1" x14ac:dyDescent="0.2">
      <c r="F217" s="86"/>
      <c r="G217" s="86"/>
      <c r="H217" s="86"/>
      <c r="I217" s="86"/>
      <c r="J217" s="86"/>
      <c r="K217" s="86"/>
      <c r="L217" s="86"/>
      <c r="M217" s="86"/>
    </row>
    <row r="218" spans="1:16" ht="12" customHeight="1" x14ac:dyDescent="0.2">
      <c r="A218" s="39"/>
      <c r="B218" s="55" t="s">
        <v>121</v>
      </c>
    </row>
    <row r="219" spans="1:16" ht="12" customHeight="1" x14ac:dyDescent="0.2">
      <c r="A219" s="39"/>
      <c r="B219" s="55"/>
    </row>
    <row r="220" spans="1:16" s="64" customFormat="1" ht="12" customHeight="1" x14ac:dyDescent="0.2">
      <c r="A220" s="88"/>
      <c r="B220" s="98" t="s">
        <v>7</v>
      </c>
      <c r="C220" s="230" t="s">
        <v>122</v>
      </c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</row>
    <row r="221" spans="1:16" s="64" customFormat="1" ht="12" customHeight="1" x14ac:dyDescent="0.2">
      <c r="A221" s="88"/>
      <c r="B221" s="98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</row>
    <row r="222" spans="1:16" s="64" customFormat="1" ht="12" customHeight="1" x14ac:dyDescent="0.2">
      <c r="A222" s="88"/>
      <c r="B222" s="98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1:16" s="64" customFormat="1" ht="12" customHeight="1" x14ac:dyDescent="0.2">
      <c r="A223" s="88"/>
      <c r="B223" s="98" t="s">
        <v>48</v>
      </c>
      <c r="C223" s="230" t="s">
        <v>123</v>
      </c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</row>
    <row r="224" spans="1:16" s="64" customFormat="1" ht="12" customHeight="1" x14ac:dyDescent="0.2">
      <c r="A224" s="79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</row>
    <row r="225" spans="1:16" s="64" customFormat="1" ht="12" customHeight="1" x14ac:dyDescent="0.2">
      <c r="A225" s="7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 spans="1:16" s="64" customFormat="1" ht="12" customHeight="1" x14ac:dyDescent="0.2">
      <c r="A226" s="88"/>
      <c r="B226" s="104" t="s">
        <v>65</v>
      </c>
      <c r="C226" s="230" t="s">
        <v>124</v>
      </c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</row>
    <row r="227" spans="1:16" ht="12" customHeight="1" x14ac:dyDescent="0.2">
      <c r="A227" s="57"/>
      <c r="B227" s="5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1:16" ht="12" customHeight="1" x14ac:dyDescent="0.2">
      <c r="A228" s="57"/>
      <c r="B228" s="56"/>
      <c r="C228" s="46"/>
      <c r="D228" s="46"/>
      <c r="E228" s="221" t="s">
        <v>10</v>
      </c>
      <c r="F228" s="221"/>
      <c r="G228" s="221"/>
      <c r="H228" s="221"/>
      <c r="I228" s="160">
        <v>2023</v>
      </c>
      <c r="J228" s="160"/>
      <c r="K228" s="160"/>
      <c r="L228" s="160">
        <v>2022</v>
      </c>
      <c r="M228" s="160"/>
      <c r="N228" s="160"/>
      <c r="P228" s="46"/>
    </row>
    <row r="229" spans="1:16" ht="12" customHeight="1" x14ac:dyDescent="0.2">
      <c r="A229" s="57"/>
      <c r="B229" s="56"/>
      <c r="C229" s="46"/>
      <c r="D229" s="46"/>
      <c r="E229" s="198" t="s">
        <v>125</v>
      </c>
      <c r="F229" s="198"/>
      <c r="G229" s="198"/>
      <c r="H229" s="198"/>
      <c r="I229" s="199">
        <v>13333220.07</v>
      </c>
      <c r="J229" s="198"/>
      <c r="K229" s="198"/>
      <c r="L229" s="199">
        <v>8975366.0600000005</v>
      </c>
      <c r="M229" s="198"/>
      <c r="N229" s="198"/>
      <c r="P229" s="46"/>
    </row>
    <row r="230" spans="1:16" ht="12" customHeight="1" x14ac:dyDescent="0.2">
      <c r="A230" s="57"/>
      <c r="B230" s="56"/>
      <c r="C230" s="46"/>
      <c r="D230" s="46"/>
      <c r="E230" s="198" t="s">
        <v>126</v>
      </c>
      <c r="F230" s="198"/>
      <c r="G230" s="198"/>
      <c r="H230" s="198"/>
      <c r="I230" s="199">
        <v>122489.55</v>
      </c>
      <c r="J230" s="198"/>
      <c r="K230" s="198"/>
      <c r="L230" s="199">
        <v>122489.55</v>
      </c>
      <c r="M230" s="198"/>
      <c r="N230" s="198"/>
      <c r="P230" s="46"/>
    </row>
    <row r="231" spans="1:16" ht="12" customHeight="1" x14ac:dyDescent="0.2">
      <c r="A231" s="57"/>
      <c r="B231" s="56"/>
      <c r="C231" s="46"/>
      <c r="D231" s="46"/>
      <c r="E231" s="174" t="s">
        <v>127</v>
      </c>
      <c r="F231" s="175"/>
      <c r="G231" s="175"/>
      <c r="H231" s="176"/>
      <c r="I231" s="220">
        <f>SUM(I229:K230)</f>
        <v>13455709.620000001</v>
      </c>
      <c r="J231" s="220"/>
      <c r="K231" s="220"/>
      <c r="L231" s="220">
        <f>SUM(L229:N230)</f>
        <v>9097855.6100000013</v>
      </c>
      <c r="M231" s="220"/>
      <c r="N231" s="220"/>
      <c r="P231" s="46"/>
    </row>
    <row r="232" spans="1:16" ht="12" customHeight="1" x14ac:dyDescent="0.2">
      <c r="A232" s="57"/>
      <c r="B232" s="5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1:16" ht="12" customHeight="1" x14ac:dyDescent="0.2">
      <c r="A233" s="57"/>
      <c r="B233" s="40" t="s">
        <v>5</v>
      </c>
      <c r="C233" s="43" t="s">
        <v>128</v>
      </c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1:16" ht="12" customHeight="1" x14ac:dyDescent="0.2">
      <c r="A234" s="57"/>
      <c r="B234" s="40"/>
      <c r="C234" s="43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1:16" ht="12" customHeight="1" x14ac:dyDescent="0.2">
      <c r="A235" s="57"/>
      <c r="B235" s="56"/>
      <c r="C235" s="58" t="s">
        <v>129</v>
      </c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1:16" ht="12" customHeight="1" x14ac:dyDescent="0.2">
      <c r="A236" s="57"/>
      <c r="B236" s="5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1:16" ht="12" customHeight="1" x14ac:dyDescent="0.2">
      <c r="A237" s="57"/>
      <c r="B237" s="56"/>
      <c r="C237" s="46"/>
      <c r="D237" s="221" t="s">
        <v>10</v>
      </c>
      <c r="E237" s="221"/>
      <c r="F237" s="221"/>
      <c r="G237" s="221"/>
      <c r="H237" s="221"/>
      <c r="I237" s="221"/>
      <c r="J237" s="221"/>
      <c r="K237" s="221"/>
      <c r="L237" s="221"/>
      <c r="M237" s="177" t="s">
        <v>17</v>
      </c>
      <c r="N237" s="178"/>
      <c r="O237" s="179"/>
    </row>
    <row r="238" spans="1:16" ht="12" customHeight="1" x14ac:dyDescent="0.2">
      <c r="A238" s="57"/>
      <c r="B238" s="56"/>
      <c r="C238" s="46"/>
      <c r="D238" s="198" t="s">
        <v>130</v>
      </c>
      <c r="E238" s="198"/>
      <c r="F238" s="198"/>
      <c r="G238" s="198"/>
      <c r="H238" s="198"/>
      <c r="I238" s="198"/>
      <c r="J238" s="198"/>
      <c r="K238" s="198"/>
      <c r="L238" s="198"/>
      <c r="M238" s="199">
        <v>1532105.86</v>
      </c>
      <c r="N238" s="198"/>
      <c r="O238" s="198"/>
    </row>
    <row r="239" spans="1:16" ht="12" customHeight="1" x14ac:dyDescent="0.2">
      <c r="A239" s="57"/>
      <c r="B239" s="56"/>
      <c r="C239" s="46"/>
      <c r="D239" s="198" t="s">
        <v>131</v>
      </c>
      <c r="E239" s="198"/>
      <c r="F239" s="198"/>
      <c r="G239" s="198"/>
      <c r="H239" s="198"/>
      <c r="I239" s="198"/>
      <c r="J239" s="198"/>
      <c r="K239" s="198"/>
      <c r="L239" s="198"/>
      <c r="M239" s="199">
        <v>8678613.8599999994</v>
      </c>
      <c r="N239" s="198"/>
      <c r="O239" s="198"/>
    </row>
    <row r="240" spans="1:16" ht="12" customHeight="1" x14ac:dyDescent="0.2">
      <c r="A240" s="57"/>
      <c r="B240" s="56"/>
      <c r="C240" s="46"/>
      <c r="D240" s="198" t="s">
        <v>132</v>
      </c>
      <c r="E240" s="198"/>
      <c r="F240" s="198"/>
      <c r="G240" s="198"/>
      <c r="H240" s="198"/>
      <c r="I240" s="198"/>
      <c r="J240" s="198"/>
      <c r="K240" s="198"/>
      <c r="L240" s="198"/>
      <c r="M240" s="199">
        <v>7500</v>
      </c>
      <c r="N240" s="198"/>
      <c r="O240" s="198"/>
    </row>
    <row r="241" spans="1:16" ht="12" customHeight="1" x14ac:dyDescent="0.2">
      <c r="A241" s="57"/>
      <c r="B241" s="56"/>
      <c r="C241" s="46"/>
      <c r="D241" s="198" t="s">
        <v>133</v>
      </c>
      <c r="E241" s="198"/>
      <c r="F241" s="198"/>
      <c r="G241" s="198"/>
      <c r="H241" s="198"/>
      <c r="I241" s="198"/>
      <c r="J241" s="198"/>
      <c r="K241" s="198"/>
      <c r="L241" s="198"/>
      <c r="M241" s="199">
        <v>3098399.99</v>
      </c>
      <c r="N241" s="198"/>
      <c r="O241" s="198"/>
    </row>
    <row r="242" spans="1:16" ht="12" customHeight="1" x14ac:dyDescent="0.2">
      <c r="A242" s="57"/>
      <c r="B242" s="56"/>
      <c r="C242" s="46"/>
      <c r="D242" s="198" t="s">
        <v>134</v>
      </c>
      <c r="E242" s="198"/>
      <c r="F242" s="198"/>
      <c r="G242" s="198"/>
      <c r="H242" s="198"/>
      <c r="I242" s="198"/>
      <c r="J242" s="198"/>
      <c r="K242" s="198"/>
      <c r="L242" s="198"/>
      <c r="M242" s="199">
        <v>16600.36</v>
      </c>
      <c r="N242" s="198"/>
      <c r="O242" s="198"/>
    </row>
    <row r="243" spans="1:16" ht="12" customHeight="1" x14ac:dyDescent="0.2">
      <c r="A243" s="57"/>
      <c r="B243" s="56"/>
      <c r="C243" s="46"/>
      <c r="D243" s="174" t="s">
        <v>135</v>
      </c>
      <c r="E243" s="175"/>
      <c r="F243" s="175"/>
      <c r="G243" s="175"/>
      <c r="H243" s="175"/>
      <c r="I243" s="175"/>
      <c r="J243" s="175"/>
      <c r="K243" s="175"/>
      <c r="L243" s="176"/>
      <c r="M243" s="220">
        <f>SUM(M238:O242)</f>
        <v>13333220.069999998</v>
      </c>
      <c r="N243" s="220"/>
      <c r="O243" s="220"/>
    </row>
    <row r="244" spans="1:16" ht="12" customHeight="1" x14ac:dyDescent="0.2">
      <c r="A244" s="57"/>
      <c r="B244" s="5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1:16" ht="12" customHeight="1" x14ac:dyDescent="0.2">
      <c r="A245" s="57"/>
      <c r="B245" s="40" t="s">
        <v>5</v>
      </c>
      <c r="C245" s="43" t="s">
        <v>136</v>
      </c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1:16" ht="12" customHeight="1" x14ac:dyDescent="0.2">
      <c r="A246" s="57"/>
      <c r="B246" s="40"/>
      <c r="C246" s="43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1:16" ht="12" customHeight="1" x14ac:dyDescent="0.2">
      <c r="A247" s="57"/>
      <c r="B247" s="56"/>
      <c r="C247" s="41" t="s">
        <v>137</v>
      </c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1:16" ht="12" customHeight="1" x14ac:dyDescent="0.2">
      <c r="A248" s="57"/>
      <c r="B248" s="5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1:16" ht="12" customHeight="1" x14ac:dyDescent="0.2">
      <c r="A249" s="57"/>
      <c r="B249" s="56"/>
      <c r="C249" s="46"/>
      <c r="D249" s="221" t="s">
        <v>10</v>
      </c>
      <c r="E249" s="221"/>
      <c r="F249" s="221"/>
      <c r="G249" s="221"/>
      <c r="H249" s="221"/>
      <c r="I249" s="221"/>
      <c r="J249" s="221"/>
      <c r="K249" s="221"/>
      <c r="L249" s="221"/>
      <c r="M249" s="177">
        <v>2023</v>
      </c>
      <c r="N249" s="178"/>
      <c r="O249" s="179"/>
    </row>
    <row r="250" spans="1:16" ht="12" customHeight="1" x14ac:dyDescent="0.2">
      <c r="A250" s="57"/>
      <c r="B250" s="56"/>
      <c r="C250" s="46"/>
      <c r="D250" s="198" t="s">
        <v>138</v>
      </c>
      <c r="E250" s="198"/>
      <c r="F250" s="198"/>
      <c r="G250" s="198"/>
      <c r="H250" s="198"/>
      <c r="I250" s="198"/>
      <c r="J250" s="198"/>
      <c r="K250" s="198"/>
      <c r="L250" s="198"/>
      <c r="M250" s="199">
        <v>2500</v>
      </c>
      <c r="N250" s="198"/>
      <c r="O250" s="198"/>
    </row>
    <row r="251" spans="1:16" ht="12" customHeight="1" x14ac:dyDescent="0.2">
      <c r="A251" s="57"/>
      <c r="B251" s="56"/>
      <c r="C251" s="46"/>
      <c r="D251" s="198" t="s">
        <v>139</v>
      </c>
      <c r="E251" s="198"/>
      <c r="F251" s="198"/>
      <c r="G251" s="198"/>
      <c r="H251" s="198"/>
      <c r="I251" s="198"/>
      <c r="J251" s="198"/>
      <c r="K251" s="198"/>
      <c r="L251" s="198"/>
      <c r="M251" s="199">
        <v>119989.55</v>
      </c>
      <c r="N251" s="198"/>
      <c r="O251" s="198"/>
    </row>
    <row r="252" spans="1:16" ht="12" customHeight="1" x14ac:dyDescent="0.2">
      <c r="A252" s="57"/>
      <c r="B252" s="56"/>
      <c r="C252" s="46"/>
      <c r="D252" s="174" t="s">
        <v>140</v>
      </c>
      <c r="E252" s="175"/>
      <c r="F252" s="175"/>
      <c r="G252" s="175"/>
      <c r="H252" s="175"/>
      <c r="I252" s="175"/>
      <c r="J252" s="175"/>
      <c r="K252" s="175"/>
      <c r="L252" s="176"/>
      <c r="M252" s="218">
        <f>SUM(M250:M251)</f>
        <v>122489.55</v>
      </c>
      <c r="N252" s="218"/>
      <c r="O252" s="218"/>
    </row>
    <row r="253" spans="1:16" ht="12" customHeight="1" x14ac:dyDescent="0.2">
      <c r="A253" s="57"/>
      <c r="B253" s="5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1:16" ht="12" customHeight="1" x14ac:dyDescent="0.2">
      <c r="A254" s="56"/>
      <c r="B254" s="39" t="s">
        <v>141</v>
      </c>
      <c r="C254" s="59" t="s">
        <v>142</v>
      </c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</row>
    <row r="255" spans="1:16" ht="12" customHeight="1" x14ac:dyDescent="0.2">
      <c r="A255" s="56"/>
      <c r="B255" s="39"/>
      <c r="C255" s="59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</row>
    <row r="256" spans="1:16" ht="12" customHeight="1" x14ac:dyDescent="0.2">
      <c r="A256" s="48"/>
      <c r="B256" s="48"/>
      <c r="C256" s="39" t="s">
        <v>143</v>
      </c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6" ht="12" customHeight="1" x14ac:dyDescent="0.2">
      <c r="A257" s="48"/>
      <c r="B257" s="48"/>
      <c r="C257" s="39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6" s="64" customFormat="1" ht="11.25" customHeight="1" x14ac:dyDescent="0.2">
      <c r="A258" s="79"/>
      <c r="B258" s="62" t="s">
        <v>7</v>
      </c>
      <c r="C258" s="89" t="s">
        <v>144</v>
      </c>
      <c r="O258" s="106"/>
      <c r="P258" s="106"/>
    </row>
    <row r="259" spans="1:16" s="64" customFormat="1" ht="11.25" x14ac:dyDescent="0.2">
      <c r="A259" s="79"/>
      <c r="B259" s="64" t="s">
        <v>145</v>
      </c>
      <c r="O259" s="106"/>
      <c r="P259" s="106"/>
    </row>
    <row r="260" spans="1:16" s="64" customFormat="1" ht="11.25" x14ac:dyDescent="0.2">
      <c r="B260" s="64" t="s">
        <v>146</v>
      </c>
      <c r="O260" s="106"/>
      <c r="P260" s="106"/>
    </row>
    <row r="261" spans="1:16" s="45" customFormat="1" ht="12" customHeight="1" x14ac:dyDescent="0.2">
      <c r="B261" s="60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spans="1:16" s="45" customFormat="1" ht="12" customHeight="1" x14ac:dyDescent="0.2">
      <c r="B262" s="60"/>
      <c r="C262" s="49"/>
      <c r="D262" s="49"/>
      <c r="E262" s="49"/>
      <c r="F262" s="221" t="s">
        <v>10</v>
      </c>
      <c r="G262" s="221"/>
      <c r="H262" s="221"/>
      <c r="I262" s="221"/>
      <c r="J262" s="221"/>
      <c r="K262" s="160" t="s">
        <v>17</v>
      </c>
      <c r="L262" s="160"/>
      <c r="M262" s="160"/>
      <c r="N262" s="49"/>
      <c r="O262" s="49"/>
      <c r="P262" s="49"/>
    </row>
    <row r="263" spans="1:16" s="45" customFormat="1" ht="12" customHeight="1" x14ac:dyDescent="0.2">
      <c r="B263" s="60"/>
      <c r="C263" s="49"/>
      <c r="D263" s="49"/>
      <c r="E263" s="49"/>
      <c r="F263" s="198" t="s">
        <v>147</v>
      </c>
      <c r="G263" s="198"/>
      <c r="H263" s="198"/>
      <c r="I263" s="198"/>
      <c r="J263" s="198"/>
      <c r="K263" s="199">
        <v>12598</v>
      </c>
      <c r="L263" s="198"/>
      <c r="M263" s="198"/>
      <c r="N263" s="49"/>
      <c r="O263" s="49"/>
      <c r="P263" s="49"/>
    </row>
    <row r="264" spans="1:16" s="45" customFormat="1" ht="12" customHeight="1" x14ac:dyDescent="0.2">
      <c r="B264" s="60"/>
      <c r="C264" s="49"/>
      <c r="D264" s="49"/>
      <c r="E264" s="49"/>
      <c r="F264" s="198" t="s">
        <v>148</v>
      </c>
      <c r="G264" s="198"/>
      <c r="H264" s="198"/>
      <c r="I264" s="198"/>
      <c r="J264" s="198"/>
      <c r="K264" s="199">
        <v>441238.48</v>
      </c>
      <c r="L264" s="198"/>
      <c r="M264" s="198"/>
      <c r="N264" s="49"/>
      <c r="O264" s="49"/>
      <c r="P264" s="49"/>
    </row>
    <row r="265" spans="1:16" s="45" customFormat="1" ht="12" customHeight="1" x14ac:dyDescent="0.2">
      <c r="B265" s="60"/>
      <c r="C265" s="49"/>
      <c r="D265" s="49"/>
      <c r="E265" s="49"/>
      <c r="F265" s="198" t="s">
        <v>149</v>
      </c>
      <c r="G265" s="198"/>
      <c r="H265" s="198"/>
      <c r="I265" s="198"/>
      <c r="J265" s="198"/>
      <c r="K265" s="199">
        <v>48270</v>
      </c>
      <c r="L265" s="198"/>
      <c r="M265" s="198"/>
      <c r="N265" s="49"/>
      <c r="O265" s="49"/>
      <c r="P265" s="49"/>
    </row>
    <row r="266" spans="1:16" s="45" customFormat="1" ht="12" customHeight="1" x14ac:dyDescent="0.2">
      <c r="B266" s="60"/>
      <c r="C266" s="49"/>
      <c r="D266" s="49"/>
      <c r="E266" s="49"/>
      <c r="F266" s="198" t="s">
        <v>150</v>
      </c>
      <c r="G266" s="198"/>
      <c r="H266" s="198"/>
      <c r="I266" s="198"/>
      <c r="J266" s="198"/>
      <c r="K266" s="199">
        <v>83459.320000000007</v>
      </c>
      <c r="L266" s="198"/>
      <c r="M266" s="198"/>
      <c r="N266" s="49"/>
      <c r="O266" s="49"/>
      <c r="P266" s="49"/>
    </row>
    <row r="267" spans="1:16" s="45" customFormat="1" ht="12" customHeight="1" x14ac:dyDescent="0.2">
      <c r="B267" s="60"/>
      <c r="C267" s="49"/>
      <c r="D267" s="49"/>
      <c r="E267" s="49"/>
      <c r="F267" s="198" t="s">
        <v>151</v>
      </c>
      <c r="G267" s="198"/>
      <c r="H267" s="198"/>
      <c r="I267" s="198"/>
      <c r="J267" s="198"/>
      <c r="K267" s="199">
        <v>6134</v>
      </c>
      <c r="L267" s="198"/>
      <c r="M267" s="198"/>
      <c r="N267" s="49"/>
      <c r="O267" s="49"/>
      <c r="P267" s="49"/>
    </row>
    <row r="268" spans="1:16" s="45" customFormat="1" ht="12" customHeight="1" x14ac:dyDescent="0.2">
      <c r="B268" s="60"/>
      <c r="C268" s="49"/>
      <c r="D268" s="49"/>
      <c r="E268" s="49"/>
      <c r="F268" s="198" t="s">
        <v>152</v>
      </c>
      <c r="G268" s="198"/>
      <c r="H268" s="198"/>
      <c r="I268" s="198"/>
      <c r="J268" s="198"/>
      <c r="K268" s="199">
        <v>793359.12</v>
      </c>
      <c r="L268" s="198"/>
      <c r="M268" s="198"/>
      <c r="N268" s="49"/>
      <c r="O268" s="49"/>
      <c r="P268" s="49"/>
    </row>
    <row r="269" spans="1:16" s="45" customFormat="1" ht="12" customHeight="1" x14ac:dyDescent="0.2">
      <c r="B269" s="60"/>
      <c r="C269" s="49"/>
      <c r="D269" s="49"/>
      <c r="E269" s="49"/>
      <c r="F269" s="198" t="s">
        <v>153</v>
      </c>
      <c r="G269" s="198"/>
      <c r="H269" s="198"/>
      <c r="I269" s="198"/>
      <c r="J269" s="198"/>
      <c r="K269" s="199">
        <v>22539050.780000001</v>
      </c>
      <c r="L269" s="198"/>
      <c r="M269" s="198"/>
      <c r="N269" s="49"/>
      <c r="O269" s="49"/>
      <c r="P269" s="49"/>
    </row>
    <row r="270" spans="1:16" s="45" customFormat="1" ht="12" customHeight="1" x14ac:dyDescent="0.2">
      <c r="B270" s="60"/>
      <c r="C270" s="49"/>
      <c r="D270" s="49"/>
      <c r="E270" s="49"/>
      <c r="F270" s="198" t="s">
        <v>154</v>
      </c>
      <c r="G270" s="198"/>
      <c r="H270" s="198"/>
      <c r="I270" s="198"/>
      <c r="J270" s="198"/>
      <c r="K270" s="199">
        <v>2326123</v>
      </c>
      <c r="L270" s="198"/>
      <c r="M270" s="198"/>
      <c r="N270" s="49"/>
      <c r="O270" s="49"/>
      <c r="P270" s="49"/>
    </row>
    <row r="271" spans="1:16" s="45" customFormat="1" ht="12" customHeight="1" x14ac:dyDescent="0.2">
      <c r="B271" s="60"/>
      <c r="C271" s="49"/>
      <c r="D271" s="49"/>
      <c r="E271" s="49"/>
      <c r="F271" s="198" t="s">
        <v>155</v>
      </c>
      <c r="G271" s="198"/>
      <c r="H271" s="198"/>
      <c r="I271" s="198"/>
      <c r="J271" s="198"/>
      <c r="K271" s="199">
        <v>4115053.92</v>
      </c>
      <c r="L271" s="198"/>
      <c r="M271" s="198"/>
      <c r="N271" s="49"/>
      <c r="O271" s="49"/>
      <c r="P271" s="49"/>
    </row>
    <row r="272" spans="1:16" s="45" customFormat="1" ht="12" customHeight="1" x14ac:dyDescent="0.2">
      <c r="B272" s="60"/>
      <c r="C272" s="49"/>
      <c r="D272" s="49"/>
      <c r="E272" s="49"/>
      <c r="F272" s="198" t="s">
        <v>156</v>
      </c>
      <c r="G272" s="198"/>
      <c r="H272" s="198"/>
      <c r="I272" s="198"/>
      <c r="J272" s="198"/>
      <c r="K272" s="199">
        <v>1322956.6100000001</v>
      </c>
      <c r="L272" s="198"/>
      <c r="M272" s="198"/>
      <c r="N272" s="49"/>
      <c r="O272" s="49"/>
      <c r="P272" s="49"/>
    </row>
    <row r="273" spans="2:16" s="45" customFormat="1" ht="12" customHeight="1" x14ac:dyDescent="0.2">
      <c r="B273" s="60"/>
      <c r="C273" s="49"/>
      <c r="D273" s="49"/>
      <c r="E273" s="49"/>
      <c r="F273" s="198" t="s">
        <v>157</v>
      </c>
      <c r="G273" s="198"/>
      <c r="H273" s="198"/>
      <c r="I273" s="198"/>
      <c r="J273" s="198"/>
      <c r="K273" s="199">
        <v>88000</v>
      </c>
      <c r="L273" s="198"/>
      <c r="M273" s="198"/>
      <c r="N273" s="49"/>
      <c r="O273" s="49"/>
      <c r="P273" s="49"/>
    </row>
    <row r="274" spans="2:16" s="45" customFormat="1" ht="12" customHeight="1" x14ac:dyDescent="0.2">
      <c r="B274" s="60"/>
      <c r="C274" s="49"/>
      <c r="D274" s="49"/>
      <c r="E274" s="49"/>
      <c r="F274" s="198" t="s">
        <v>158</v>
      </c>
      <c r="G274" s="198"/>
      <c r="H274" s="198"/>
      <c r="I274" s="198"/>
      <c r="J274" s="198"/>
      <c r="K274" s="199">
        <v>629818.66</v>
      </c>
      <c r="L274" s="198"/>
      <c r="M274" s="198"/>
      <c r="N274" s="49"/>
      <c r="O274" s="49"/>
      <c r="P274" s="49"/>
    </row>
    <row r="275" spans="2:16" s="45" customFormat="1" ht="12" customHeight="1" x14ac:dyDescent="0.2">
      <c r="B275" s="60"/>
      <c r="C275" s="49"/>
      <c r="D275" s="49"/>
      <c r="E275" s="49"/>
      <c r="F275" s="198" t="s">
        <v>159</v>
      </c>
      <c r="G275" s="198"/>
      <c r="H275" s="198"/>
      <c r="I275" s="198"/>
      <c r="J275" s="198"/>
      <c r="K275" s="199">
        <v>1751948.68</v>
      </c>
      <c r="L275" s="198"/>
      <c r="M275" s="198"/>
      <c r="N275" s="49"/>
      <c r="O275" s="49"/>
      <c r="P275" s="49"/>
    </row>
    <row r="276" spans="2:16" s="45" customFormat="1" ht="12" customHeight="1" x14ac:dyDescent="0.2">
      <c r="B276" s="60"/>
      <c r="C276" s="49"/>
      <c r="D276" s="49"/>
      <c r="E276" s="49"/>
      <c r="F276" s="198" t="s">
        <v>160</v>
      </c>
      <c r="G276" s="198"/>
      <c r="H276" s="198"/>
      <c r="I276" s="198"/>
      <c r="J276" s="198"/>
      <c r="K276" s="199">
        <v>18101</v>
      </c>
      <c r="L276" s="198"/>
      <c r="M276" s="198"/>
      <c r="N276" s="49"/>
      <c r="O276" s="49"/>
      <c r="P276" s="49"/>
    </row>
    <row r="277" spans="2:16" s="45" customFormat="1" ht="12" customHeight="1" x14ac:dyDescent="0.2">
      <c r="B277" s="60"/>
      <c r="C277" s="49"/>
      <c r="D277" s="49"/>
      <c r="E277" s="49"/>
      <c r="F277" s="198" t="s">
        <v>161</v>
      </c>
      <c r="G277" s="198"/>
      <c r="H277" s="198"/>
      <c r="I277" s="198"/>
      <c r="J277" s="198"/>
      <c r="K277" s="199">
        <v>597560.41</v>
      </c>
      <c r="L277" s="198"/>
      <c r="M277" s="198"/>
      <c r="N277" s="49"/>
      <c r="O277" s="49"/>
      <c r="P277" s="49"/>
    </row>
    <row r="278" spans="2:16" s="45" customFormat="1" ht="12" customHeight="1" x14ac:dyDescent="0.2">
      <c r="B278" s="60"/>
      <c r="C278" s="49"/>
      <c r="D278" s="49"/>
      <c r="E278" s="49"/>
      <c r="F278" s="198" t="s">
        <v>162</v>
      </c>
      <c r="G278" s="198"/>
      <c r="H278" s="198"/>
      <c r="I278" s="198"/>
      <c r="J278" s="198"/>
      <c r="K278" s="199">
        <v>59280</v>
      </c>
      <c r="L278" s="198"/>
      <c r="M278" s="198"/>
      <c r="N278" s="49"/>
      <c r="O278" s="49"/>
      <c r="P278" s="49"/>
    </row>
    <row r="279" spans="2:16" s="45" customFormat="1" ht="12" customHeight="1" x14ac:dyDescent="0.2">
      <c r="B279" s="60"/>
      <c r="C279" s="49"/>
      <c r="D279" s="49"/>
      <c r="E279" s="49"/>
      <c r="F279" s="198" t="s">
        <v>163</v>
      </c>
      <c r="G279" s="198"/>
      <c r="H279" s="198"/>
      <c r="I279" s="198"/>
      <c r="J279" s="198"/>
      <c r="K279" s="199">
        <v>83030.66</v>
      </c>
      <c r="L279" s="198"/>
      <c r="M279" s="198"/>
      <c r="N279" s="49"/>
      <c r="O279" s="49"/>
      <c r="P279" s="49"/>
    </row>
    <row r="280" spans="2:16" s="45" customFormat="1" ht="12" customHeight="1" x14ac:dyDescent="0.2">
      <c r="B280" s="60"/>
      <c r="C280" s="49"/>
      <c r="D280" s="49"/>
      <c r="E280" s="49"/>
      <c r="F280" s="198" t="s">
        <v>164</v>
      </c>
      <c r="G280" s="198"/>
      <c r="H280" s="198"/>
      <c r="I280" s="198"/>
      <c r="J280" s="198"/>
      <c r="K280" s="199">
        <v>7969</v>
      </c>
      <c r="L280" s="198"/>
      <c r="M280" s="198"/>
      <c r="N280" s="49"/>
      <c r="O280" s="49"/>
      <c r="P280" s="49"/>
    </row>
    <row r="281" spans="2:16" s="45" customFormat="1" ht="12" customHeight="1" x14ac:dyDescent="0.2">
      <c r="B281" s="60"/>
      <c r="C281" s="49"/>
      <c r="D281" s="49"/>
      <c r="E281" s="49"/>
      <c r="F281" s="174" t="s">
        <v>14</v>
      </c>
      <c r="G281" s="175"/>
      <c r="H281" s="175"/>
      <c r="I281" s="175"/>
      <c r="J281" s="176"/>
      <c r="K281" s="167">
        <f>SUM(K263:M280)</f>
        <v>34923951.640000001</v>
      </c>
      <c r="L281" s="168"/>
      <c r="M281" s="169"/>
      <c r="N281" s="49"/>
      <c r="O281" s="49"/>
      <c r="P281" s="49"/>
    </row>
    <row r="282" spans="2:16" s="45" customFormat="1" ht="12" customHeight="1" x14ac:dyDescent="0.2">
      <c r="B282" s="60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 spans="2:16" s="45" customFormat="1" ht="12" customHeight="1" x14ac:dyDescent="0.2">
      <c r="B283" s="60"/>
      <c r="C283" s="61" t="s">
        <v>165</v>
      </c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3"/>
      <c r="P283" s="64"/>
    </row>
    <row r="284" spans="2:16" s="45" customFormat="1" ht="12" customHeight="1" x14ac:dyDescent="0.2">
      <c r="B284" s="60"/>
      <c r="C284" s="62" t="s">
        <v>166</v>
      </c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5"/>
      <c r="P284" s="65"/>
    </row>
    <row r="285" spans="2:16" s="45" customFormat="1" ht="12" customHeight="1" x14ac:dyDescent="0.2">
      <c r="B285" s="60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spans="2:16" s="64" customFormat="1" ht="12" customHeight="1" x14ac:dyDescent="0.2">
      <c r="B286" s="62" t="s">
        <v>48</v>
      </c>
      <c r="C286" s="64" t="s">
        <v>167</v>
      </c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 s="78" customFormat="1" ht="12" customHeight="1" x14ac:dyDescent="0.2">
      <c r="B287" s="93"/>
      <c r="C287" s="64" t="s">
        <v>168</v>
      </c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 s="78" customFormat="1" ht="12" customHeight="1" x14ac:dyDescent="0.2">
      <c r="B288" s="93"/>
      <c r="C288" s="107" t="s">
        <v>169</v>
      </c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 ht="12" customHeight="1" x14ac:dyDescent="0.2">
      <c r="B289" s="66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ht="12" customHeight="1" x14ac:dyDescent="0.2">
      <c r="B290" s="66"/>
      <c r="C290" s="51"/>
      <c r="D290" s="208" t="s">
        <v>10</v>
      </c>
      <c r="E290" s="209"/>
      <c r="F290" s="209"/>
      <c r="G290" s="209"/>
      <c r="H290" s="209"/>
      <c r="I290" s="209"/>
      <c r="J290" s="209"/>
      <c r="K290" s="209"/>
      <c r="L290" s="210"/>
      <c r="M290" s="177" t="s">
        <v>17</v>
      </c>
      <c r="N290" s="178"/>
      <c r="O290" s="179"/>
      <c r="P290" s="51"/>
    </row>
    <row r="291" spans="2:16" ht="12" customHeight="1" x14ac:dyDescent="0.2">
      <c r="B291" s="66"/>
      <c r="C291" s="51"/>
      <c r="D291" s="198" t="s">
        <v>170</v>
      </c>
      <c r="E291" s="198"/>
      <c r="F291" s="198"/>
      <c r="G291" s="198"/>
      <c r="H291" s="198"/>
      <c r="I291" s="198"/>
      <c r="J291" s="198"/>
      <c r="K291" s="198"/>
      <c r="L291" s="198"/>
      <c r="M291" s="199">
        <v>800000</v>
      </c>
      <c r="N291" s="198"/>
      <c r="O291" s="198"/>
      <c r="P291" s="51"/>
    </row>
    <row r="292" spans="2:16" ht="12" customHeight="1" x14ac:dyDescent="0.2">
      <c r="B292" s="66"/>
      <c r="C292" s="51"/>
      <c r="D292" s="198" t="s">
        <v>171</v>
      </c>
      <c r="E292" s="198"/>
      <c r="F292" s="198"/>
      <c r="G292" s="198"/>
      <c r="H292" s="198"/>
      <c r="I292" s="198"/>
      <c r="J292" s="198"/>
      <c r="K292" s="198"/>
      <c r="L292" s="198"/>
      <c r="M292" s="199">
        <v>6502279</v>
      </c>
      <c r="N292" s="198"/>
      <c r="O292" s="198"/>
      <c r="P292" s="51"/>
    </row>
    <row r="293" spans="2:16" ht="12" customHeight="1" x14ac:dyDescent="0.2">
      <c r="B293" s="66"/>
      <c r="C293" s="51"/>
      <c r="D293" s="198" t="s">
        <v>172</v>
      </c>
      <c r="E293" s="198"/>
      <c r="F293" s="198"/>
      <c r="G293" s="198"/>
      <c r="H293" s="198"/>
      <c r="I293" s="198"/>
      <c r="J293" s="198"/>
      <c r="K293" s="198"/>
      <c r="L293" s="198"/>
      <c r="M293" s="199">
        <v>1250250</v>
      </c>
      <c r="N293" s="198"/>
      <c r="O293" s="198"/>
      <c r="P293" s="51"/>
    </row>
    <row r="294" spans="2:16" ht="12" customHeight="1" x14ac:dyDescent="0.2">
      <c r="B294" s="66"/>
      <c r="C294" s="51"/>
      <c r="D294" s="211" t="s">
        <v>173</v>
      </c>
      <c r="E294" s="211"/>
      <c r="F294" s="211"/>
      <c r="G294" s="211"/>
      <c r="H294" s="211"/>
      <c r="I294" s="211"/>
      <c r="J294" s="211"/>
      <c r="K294" s="211"/>
      <c r="L294" s="211"/>
      <c r="M294" s="288">
        <f>SUM(M291:O293)</f>
        <v>8552529</v>
      </c>
      <c r="N294" s="168"/>
      <c r="O294" s="169"/>
      <c r="P294" s="51"/>
    </row>
    <row r="295" spans="2:16" ht="12" customHeight="1" x14ac:dyDescent="0.2">
      <c r="B295" s="66"/>
      <c r="C295" s="51"/>
      <c r="D295" s="198" t="s">
        <v>174</v>
      </c>
      <c r="E295" s="198"/>
      <c r="F295" s="198"/>
      <c r="G295" s="198"/>
      <c r="H295" s="198"/>
      <c r="I295" s="198"/>
      <c r="J295" s="198"/>
      <c r="K295" s="198"/>
      <c r="L295" s="198"/>
      <c r="M295" s="199">
        <v>30000</v>
      </c>
      <c r="N295" s="198"/>
      <c r="O295" s="198"/>
      <c r="P295" s="51"/>
    </row>
    <row r="296" spans="2:16" ht="12" customHeight="1" x14ac:dyDescent="0.2">
      <c r="B296" s="66"/>
      <c r="C296" s="51"/>
      <c r="D296" s="211" t="s">
        <v>175</v>
      </c>
      <c r="E296" s="211"/>
      <c r="F296" s="211"/>
      <c r="G296" s="211"/>
      <c r="H296" s="211"/>
      <c r="I296" s="211"/>
      <c r="J296" s="211"/>
      <c r="K296" s="211"/>
      <c r="L296" s="211"/>
      <c r="M296" s="167">
        <f>SUM(M295:O295)</f>
        <v>30000</v>
      </c>
      <c r="N296" s="168"/>
      <c r="O296" s="169"/>
      <c r="P296" s="51"/>
    </row>
    <row r="297" spans="2:16" ht="12" customHeight="1" x14ac:dyDescent="0.2">
      <c r="B297" s="66"/>
      <c r="C297" s="51"/>
      <c r="D297" s="170" t="s">
        <v>176</v>
      </c>
      <c r="E297" s="171"/>
      <c r="F297" s="171"/>
      <c r="G297" s="171"/>
      <c r="H297" s="171"/>
      <c r="I297" s="171"/>
      <c r="J297" s="171"/>
      <c r="K297" s="171"/>
      <c r="L297" s="172"/>
      <c r="M297" s="173">
        <v>65490747.93</v>
      </c>
      <c r="N297" s="165"/>
      <c r="O297" s="166"/>
      <c r="P297" s="51"/>
    </row>
    <row r="298" spans="2:16" ht="12" customHeight="1" x14ac:dyDescent="0.2">
      <c r="B298" s="66"/>
      <c r="C298" s="51"/>
      <c r="D298" s="164" t="s">
        <v>177</v>
      </c>
      <c r="E298" s="165"/>
      <c r="F298" s="165"/>
      <c r="G298" s="165"/>
      <c r="H298" s="165"/>
      <c r="I298" s="165"/>
      <c r="J298" s="165"/>
      <c r="K298" s="165"/>
      <c r="L298" s="166"/>
      <c r="M298" s="173">
        <v>56188669.770000003</v>
      </c>
      <c r="N298" s="165"/>
      <c r="O298" s="166"/>
      <c r="P298" s="51"/>
    </row>
    <row r="299" spans="2:16" ht="12" customHeight="1" x14ac:dyDescent="0.2">
      <c r="B299" s="66"/>
      <c r="C299" s="51"/>
      <c r="D299" s="164" t="s">
        <v>178</v>
      </c>
      <c r="E299" s="165"/>
      <c r="F299" s="165"/>
      <c r="G299" s="165"/>
      <c r="H299" s="165"/>
      <c r="I299" s="165"/>
      <c r="J299" s="165"/>
      <c r="K299" s="165"/>
      <c r="L299" s="166"/>
      <c r="M299" s="173">
        <v>12537813.529999999</v>
      </c>
      <c r="N299" s="165"/>
      <c r="O299" s="166"/>
      <c r="P299" s="51"/>
    </row>
    <row r="300" spans="2:16" ht="12" customHeight="1" x14ac:dyDescent="0.2">
      <c r="B300" s="66"/>
      <c r="C300" s="51"/>
      <c r="D300" s="164" t="s">
        <v>179</v>
      </c>
      <c r="E300" s="165"/>
      <c r="F300" s="165"/>
      <c r="G300" s="165"/>
      <c r="H300" s="165"/>
      <c r="I300" s="165"/>
      <c r="J300" s="165"/>
      <c r="K300" s="165"/>
      <c r="L300" s="166"/>
      <c r="M300" s="173">
        <v>0</v>
      </c>
      <c r="N300" s="165"/>
      <c r="O300" s="166"/>
      <c r="P300" s="51"/>
    </row>
    <row r="301" spans="2:16" ht="12" customHeight="1" x14ac:dyDescent="0.2">
      <c r="B301" s="66"/>
      <c r="C301" s="51"/>
      <c r="D301" s="174" t="s">
        <v>180</v>
      </c>
      <c r="E301" s="175"/>
      <c r="F301" s="175"/>
      <c r="G301" s="175"/>
      <c r="H301" s="175"/>
      <c r="I301" s="175"/>
      <c r="J301" s="175"/>
      <c r="K301" s="175"/>
      <c r="L301" s="176"/>
      <c r="M301" s="231">
        <f>SUM(M297:O300)</f>
        <v>134217231.23</v>
      </c>
      <c r="N301" s="232"/>
      <c r="O301" s="233"/>
      <c r="P301" s="51"/>
    </row>
    <row r="302" spans="2:16" ht="12" customHeight="1" x14ac:dyDescent="0.2">
      <c r="B302" s="66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2:16" ht="12" customHeight="1" x14ac:dyDescent="0.2">
      <c r="B303" s="66"/>
      <c r="C303" s="67" t="s">
        <v>181</v>
      </c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151"/>
    </row>
    <row r="304" spans="2:16" ht="12" customHeight="1" x14ac:dyDescent="0.2">
      <c r="B304" s="66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1:16" s="78" customFormat="1" ht="12" customHeight="1" x14ac:dyDescent="0.2">
      <c r="B305" s="93" t="s">
        <v>65</v>
      </c>
      <c r="C305" s="108" t="s">
        <v>182</v>
      </c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1:16" s="78" customFormat="1" ht="12" customHeight="1" x14ac:dyDescent="0.2">
      <c r="B306" s="93"/>
      <c r="C306" s="68" t="s">
        <v>183</v>
      </c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1:16" s="78" customFormat="1" ht="12" customHeight="1" x14ac:dyDescent="0.2">
      <c r="B307" s="93"/>
      <c r="C307" s="68" t="s">
        <v>184</v>
      </c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1:16" ht="12" customHeight="1" x14ac:dyDescent="0.2">
      <c r="B308" s="66"/>
      <c r="C308" s="51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51"/>
    </row>
    <row r="309" spans="1:16" ht="12" customHeight="1" x14ac:dyDescent="0.2">
      <c r="B309" s="66"/>
      <c r="C309" s="51"/>
      <c r="D309" s="208" t="s">
        <v>10</v>
      </c>
      <c r="E309" s="209"/>
      <c r="F309" s="209"/>
      <c r="G309" s="209"/>
      <c r="H309" s="209"/>
      <c r="I309" s="209"/>
      <c r="J309" s="209"/>
      <c r="K309" s="209"/>
      <c r="L309" s="210"/>
      <c r="M309" s="177" t="s">
        <v>17</v>
      </c>
      <c r="N309" s="178"/>
      <c r="O309" s="179"/>
      <c r="P309" s="51"/>
    </row>
    <row r="310" spans="1:16" ht="12" customHeight="1" x14ac:dyDescent="0.2">
      <c r="B310" s="66"/>
      <c r="C310" s="51"/>
      <c r="D310" s="198" t="s">
        <v>185</v>
      </c>
      <c r="E310" s="198"/>
      <c r="F310" s="198"/>
      <c r="G310" s="198"/>
      <c r="H310" s="198"/>
      <c r="I310" s="198"/>
      <c r="J310" s="198"/>
      <c r="K310" s="198"/>
      <c r="L310" s="198"/>
      <c r="M310" s="199">
        <v>2071237.21</v>
      </c>
      <c r="N310" s="198"/>
      <c r="O310" s="198"/>
      <c r="P310" s="51"/>
    </row>
    <row r="311" spans="1:16" ht="12" customHeight="1" x14ac:dyDescent="0.2">
      <c r="B311" s="66"/>
      <c r="C311" s="51"/>
      <c r="D311" s="211" t="s">
        <v>186</v>
      </c>
      <c r="E311" s="211"/>
      <c r="F311" s="211"/>
      <c r="G311" s="211"/>
      <c r="H311" s="211"/>
      <c r="I311" s="211"/>
      <c r="J311" s="211"/>
      <c r="K311" s="211"/>
      <c r="L311" s="211"/>
      <c r="M311" s="167">
        <f>SUM(M310:O310)</f>
        <v>2071237.21</v>
      </c>
      <c r="N311" s="168"/>
      <c r="O311" s="169"/>
      <c r="P311" s="51"/>
    </row>
    <row r="312" spans="1:16" ht="12" customHeight="1" x14ac:dyDescent="0.2">
      <c r="B312" s="66"/>
      <c r="C312" s="51"/>
      <c r="D312" s="170" t="s">
        <v>187</v>
      </c>
      <c r="E312" s="171"/>
      <c r="F312" s="171"/>
      <c r="G312" s="171"/>
      <c r="H312" s="171"/>
      <c r="I312" s="171"/>
      <c r="J312" s="171"/>
      <c r="K312" s="171"/>
      <c r="L312" s="172"/>
      <c r="M312" s="173">
        <v>5214007.92</v>
      </c>
      <c r="N312" s="165"/>
      <c r="O312" s="166"/>
      <c r="P312" s="51"/>
    </row>
    <row r="313" spans="1:16" ht="12" customHeight="1" x14ac:dyDescent="0.2">
      <c r="B313" s="66"/>
      <c r="C313" s="51"/>
      <c r="D313" s="164" t="s">
        <v>188</v>
      </c>
      <c r="E313" s="165"/>
      <c r="F313" s="165"/>
      <c r="G313" s="165"/>
      <c r="H313" s="165"/>
      <c r="I313" s="165"/>
      <c r="J313" s="165"/>
      <c r="K313" s="165"/>
      <c r="L313" s="166"/>
      <c r="M313" s="173">
        <v>0</v>
      </c>
      <c r="N313" s="165"/>
      <c r="O313" s="166"/>
      <c r="P313" s="51"/>
    </row>
    <row r="314" spans="1:16" ht="12" customHeight="1" x14ac:dyDescent="0.2">
      <c r="B314" s="66"/>
      <c r="C314" s="51"/>
      <c r="D314" s="174" t="s">
        <v>180</v>
      </c>
      <c r="E314" s="175"/>
      <c r="F314" s="175"/>
      <c r="G314" s="175"/>
      <c r="H314" s="175"/>
      <c r="I314" s="175"/>
      <c r="J314" s="175"/>
      <c r="K314" s="175"/>
      <c r="L314" s="176"/>
      <c r="M314" s="167">
        <f>SUM(M312:O313)</f>
        <v>5214007.92</v>
      </c>
      <c r="N314" s="168"/>
      <c r="O314" s="169"/>
      <c r="P314" s="51"/>
    </row>
    <row r="315" spans="1:16" ht="12" customHeight="1" x14ac:dyDescent="0.2">
      <c r="B315" s="66"/>
      <c r="C315" s="51"/>
      <c r="D315" s="70"/>
      <c r="E315" s="70"/>
      <c r="F315" s="70"/>
      <c r="G315" s="70"/>
      <c r="H315" s="70"/>
      <c r="I315" s="70"/>
      <c r="J315" s="70"/>
      <c r="K315" s="70"/>
      <c r="L315" s="70"/>
      <c r="M315" s="87"/>
      <c r="N315" s="87"/>
      <c r="O315" s="87"/>
      <c r="P315" s="51"/>
    </row>
    <row r="316" spans="1:16" ht="12" customHeight="1" x14ac:dyDescent="0.2">
      <c r="A316" s="46"/>
      <c r="B316" s="46"/>
      <c r="C316" s="39" t="s">
        <v>189</v>
      </c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46"/>
    </row>
    <row r="317" spans="1:16" ht="12" customHeight="1" x14ac:dyDescent="0.2">
      <c r="A317" s="46"/>
      <c r="B317" s="46"/>
      <c r="C317" s="39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1:16" s="78" customFormat="1" ht="12" customHeight="1" x14ac:dyDescent="0.2">
      <c r="A318" s="109"/>
      <c r="B318" s="110" t="s">
        <v>7</v>
      </c>
      <c r="C318" s="204" t="s">
        <v>190</v>
      </c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</row>
    <row r="319" spans="1:16" s="78" customFormat="1" x14ac:dyDescent="0.2">
      <c r="A319" s="109"/>
      <c r="B319" s="109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</row>
    <row r="320" spans="1:16" ht="12" customHeight="1" x14ac:dyDescent="0.2">
      <c r="A320" s="46"/>
      <c r="B320" s="46"/>
      <c r="C320" s="46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46"/>
    </row>
    <row r="321" spans="1:16" ht="12" customHeight="1" x14ac:dyDescent="0.2">
      <c r="A321" s="46"/>
      <c r="B321" s="46"/>
      <c r="C321" s="46"/>
      <c r="D321" s="208" t="s">
        <v>10</v>
      </c>
      <c r="E321" s="209"/>
      <c r="F321" s="209"/>
      <c r="G321" s="209"/>
      <c r="H321" s="209"/>
      <c r="I321" s="209"/>
      <c r="J321" s="210"/>
      <c r="K321" s="177" t="s">
        <v>17</v>
      </c>
      <c r="L321" s="178"/>
      <c r="M321" s="179"/>
      <c r="N321" s="69"/>
      <c r="O321" s="69"/>
      <c r="P321" s="46"/>
    </row>
    <row r="322" spans="1:16" ht="12" customHeight="1" x14ac:dyDescent="0.2">
      <c r="A322" s="46"/>
      <c r="B322" s="46"/>
      <c r="C322" s="46"/>
      <c r="D322" s="198" t="s">
        <v>191</v>
      </c>
      <c r="E322" s="198"/>
      <c r="F322" s="198"/>
      <c r="G322" s="198"/>
      <c r="H322" s="198"/>
      <c r="I322" s="198"/>
      <c r="J322" s="198"/>
      <c r="K322" s="199">
        <v>164695665.06</v>
      </c>
      <c r="L322" s="198"/>
      <c r="M322" s="198"/>
      <c r="N322" s="69"/>
      <c r="O322" s="69"/>
      <c r="P322" s="46"/>
    </row>
    <row r="323" spans="1:16" ht="12" customHeight="1" x14ac:dyDescent="0.2">
      <c r="A323" s="46"/>
      <c r="B323" s="46"/>
      <c r="C323" s="46"/>
      <c r="D323" s="198" t="s">
        <v>192</v>
      </c>
      <c r="E323" s="198"/>
      <c r="F323" s="198"/>
      <c r="G323" s="198"/>
      <c r="H323" s="198"/>
      <c r="I323" s="198"/>
      <c r="J323" s="198"/>
      <c r="K323" s="199">
        <v>6852489.1699999999</v>
      </c>
      <c r="L323" s="198"/>
      <c r="M323" s="198"/>
      <c r="N323" s="69"/>
      <c r="O323" s="69"/>
      <c r="P323" s="46"/>
    </row>
    <row r="324" spans="1:16" ht="12" customHeight="1" x14ac:dyDescent="0.2">
      <c r="A324" s="46"/>
      <c r="B324" s="46"/>
      <c r="C324" s="46"/>
      <c r="D324" s="198" t="s">
        <v>193</v>
      </c>
      <c r="E324" s="198"/>
      <c r="F324" s="198"/>
      <c r="G324" s="198"/>
      <c r="H324" s="198"/>
      <c r="I324" s="198"/>
      <c r="J324" s="198"/>
      <c r="K324" s="199">
        <v>14494172.4</v>
      </c>
      <c r="L324" s="198"/>
      <c r="M324" s="198"/>
      <c r="N324" s="69"/>
      <c r="O324" s="69"/>
      <c r="P324" s="46"/>
    </row>
    <row r="325" spans="1:16" ht="12" customHeight="1" x14ac:dyDescent="0.2">
      <c r="A325" s="46"/>
      <c r="B325" s="46"/>
      <c r="C325" s="46"/>
      <c r="D325" s="201" t="s">
        <v>194</v>
      </c>
      <c r="E325" s="202"/>
      <c r="F325" s="202"/>
      <c r="G325" s="202"/>
      <c r="H325" s="202"/>
      <c r="I325" s="202"/>
      <c r="J325" s="203"/>
      <c r="K325" s="220">
        <f>SUM(K322:M324)</f>
        <v>186042326.63</v>
      </c>
      <c r="L325" s="220"/>
      <c r="M325" s="220"/>
      <c r="N325" s="69"/>
      <c r="O325" s="69"/>
      <c r="P325" s="46"/>
    </row>
    <row r="326" spans="1:16" ht="12" customHeight="1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1:16" ht="12" customHeight="1" x14ac:dyDescent="0.2">
      <c r="A327" s="46"/>
      <c r="B327" s="46"/>
      <c r="C327" s="41" t="s">
        <v>195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1:16" ht="12" customHeight="1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1:16" ht="12" customHeight="1" x14ac:dyDescent="0.2">
      <c r="A329" s="46"/>
      <c r="B329" s="46"/>
      <c r="C329" s="177" t="s">
        <v>10</v>
      </c>
      <c r="D329" s="178"/>
      <c r="E329" s="178"/>
      <c r="F329" s="178"/>
      <c r="G329" s="178"/>
      <c r="H329" s="178"/>
      <c r="I329" s="178"/>
      <c r="J329" s="179"/>
      <c r="K329" s="177" t="s">
        <v>17</v>
      </c>
      <c r="L329" s="178"/>
      <c r="M329" s="179"/>
      <c r="N329" s="177" t="s">
        <v>196</v>
      </c>
      <c r="O329" s="178"/>
      <c r="P329" s="179"/>
    </row>
    <row r="330" spans="1:16" ht="12" customHeight="1" x14ac:dyDescent="0.2">
      <c r="A330" s="46"/>
      <c r="B330" s="46"/>
      <c r="C330" s="170" t="s">
        <v>197</v>
      </c>
      <c r="D330" s="171"/>
      <c r="E330" s="171"/>
      <c r="F330" s="171"/>
      <c r="G330" s="171"/>
      <c r="H330" s="171"/>
      <c r="I330" s="171"/>
      <c r="J330" s="172"/>
      <c r="K330" s="278">
        <v>16465814.66</v>
      </c>
      <c r="L330" s="279"/>
      <c r="M330" s="280"/>
      <c r="N330" s="205">
        <f>K330/$K$325</f>
        <v>8.8505744677914749E-2</v>
      </c>
      <c r="O330" s="206"/>
      <c r="P330" s="207"/>
    </row>
    <row r="331" spans="1:16" ht="12" customHeight="1" x14ac:dyDescent="0.2">
      <c r="A331" s="46"/>
      <c r="B331" s="46"/>
      <c r="C331" s="71" t="s">
        <v>198</v>
      </c>
      <c r="D331" s="72"/>
      <c r="E331" s="72"/>
      <c r="F331" s="72"/>
      <c r="G331" s="72"/>
      <c r="H331" s="72"/>
      <c r="I331" s="72"/>
      <c r="J331" s="73"/>
      <c r="K331" s="278">
        <v>14866377.09</v>
      </c>
      <c r="L331" s="279"/>
      <c r="M331" s="280"/>
      <c r="N331" s="205">
        <f>K331/$K$325</f>
        <v>7.9908574351288203E-2</v>
      </c>
      <c r="O331" s="206"/>
      <c r="P331" s="207"/>
    </row>
    <row r="332" spans="1:16" ht="12" customHeight="1" x14ac:dyDescent="0.2">
      <c r="A332" s="46"/>
      <c r="B332" s="46"/>
      <c r="C332" s="71" t="s">
        <v>199</v>
      </c>
      <c r="D332" s="72"/>
      <c r="E332" s="72"/>
      <c r="F332" s="72"/>
      <c r="G332" s="72"/>
      <c r="H332" s="72"/>
      <c r="I332" s="72"/>
      <c r="J332" s="73"/>
      <c r="K332" s="278">
        <v>22375736.039999999</v>
      </c>
      <c r="L332" s="279"/>
      <c r="M332" s="280"/>
      <c r="N332" s="205">
        <f>K332/$K$325</f>
        <v>0.12027228666356525</v>
      </c>
      <c r="O332" s="206"/>
      <c r="P332" s="207"/>
    </row>
    <row r="333" spans="1:16" ht="20.25" customHeight="1" x14ac:dyDescent="0.2">
      <c r="A333" s="46"/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6"/>
    </row>
    <row r="334" spans="1:16" ht="12" customHeight="1" x14ac:dyDescent="0.2">
      <c r="A334" s="54"/>
      <c r="B334" s="39" t="s">
        <v>200</v>
      </c>
      <c r="C334" s="66" t="s">
        <v>201</v>
      </c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</row>
    <row r="335" spans="1:16" ht="12" customHeight="1" x14ac:dyDescent="0.2">
      <c r="A335" s="54"/>
      <c r="B335" s="39"/>
      <c r="C335" s="66"/>
    </row>
    <row r="336" spans="1:16" s="64" customFormat="1" ht="10.5" customHeight="1" x14ac:dyDescent="0.2">
      <c r="A336" s="79"/>
      <c r="B336" s="62" t="s">
        <v>7</v>
      </c>
      <c r="C336" s="180" t="s">
        <v>202</v>
      </c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</row>
    <row r="337" spans="1:16" s="64" customFormat="1" ht="12" customHeight="1" x14ac:dyDescent="0.2">
      <c r="A337" s="79"/>
      <c r="B337" s="62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1:16" s="64" customFormat="1" ht="12" customHeight="1" x14ac:dyDescent="0.2">
      <c r="B338" s="62" t="s">
        <v>48</v>
      </c>
      <c r="C338" s="180" t="s">
        <v>203</v>
      </c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</row>
    <row r="339" spans="1:16" s="45" customFormat="1" ht="12" customHeight="1" x14ac:dyDescent="0.2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</row>
    <row r="340" spans="1:16" ht="12" customHeight="1" x14ac:dyDescent="0.2">
      <c r="B340" s="66"/>
      <c r="C340" s="58" t="s">
        <v>204</v>
      </c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</row>
    <row r="341" spans="1:16" ht="27.75" customHeight="1" x14ac:dyDescent="0.2">
      <c r="B341" s="66"/>
      <c r="C341" s="277" t="s">
        <v>205</v>
      </c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</row>
    <row r="342" spans="1:16" ht="12" customHeight="1" x14ac:dyDescent="0.2">
      <c r="B342" s="66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1:16" ht="12" customHeight="1" x14ac:dyDescent="0.2">
      <c r="A343" s="39"/>
      <c r="B343" s="39" t="s">
        <v>206</v>
      </c>
      <c r="C343" s="66" t="s">
        <v>207</v>
      </c>
    </row>
    <row r="344" spans="1:16" ht="12" customHeight="1" x14ac:dyDescent="0.2">
      <c r="A344" s="39"/>
      <c r="B344" s="39"/>
      <c r="C344" s="66"/>
    </row>
    <row r="345" spans="1:16" ht="12" customHeight="1" x14ac:dyDescent="0.2">
      <c r="A345" s="48"/>
      <c r="B345" s="48"/>
      <c r="C345" s="39" t="s">
        <v>208</v>
      </c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1:16" ht="12" customHeight="1" x14ac:dyDescent="0.2">
      <c r="A346" s="48"/>
      <c r="B346" s="48"/>
      <c r="C346" s="39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1:16" s="78" customFormat="1" ht="12" customHeight="1" x14ac:dyDescent="0.2">
      <c r="A347" s="111"/>
      <c r="B347" s="98" t="s">
        <v>7</v>
      </c>
      <c r="C347" s="239" t="s">
        <v>209</v>
      </c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</row>
    <row r="348" spans="1:16" s="78" customFormat="1" ht="12" customHeight="1" x14ac:dyDescent="0.2"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</row>
    <row r="349" spans="1:16" ht="12" customHeight="1" x14ac:dyDescent="0.2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</row>
    <row r="350" spans="1:16" ht="12" customHeight="1" x14ac:dyDescent="0.2">
      <c r="E350" s="208" t="s">
        <v>10</v>
      </c>
      <c r="F350" s="209"/>
      <c r="G350" s="209"/>
      <c r="H350" s="210"/>
      <c r="I350" s="177">
        <v>2023</v>
      </c>
      <c r="J350" s="178"/>
      <c r="K350" s="179"/>
      <c r="L350" s="177">
        <v>2022</v>
      </c>
      <c r="M350" s="178"/>
      <c r="N350" s="179"/>
    </row>
    <row r="351" spans="1:16" ht="12" customHeight="1" x14ac:dyDescent="0.2">
      <c r="A351" s="54"/>
      <c r="E351" s="170" t="s">
        <v>118</v>
      </c>
      <c r="F351" s="171"/>
      <c r="G351" s="171"/>
      <c r="H351" s="172"/>
      <c r="I351" s="184">
        <v>34600</v>
      </c>
      <c r="J351" s="185"/>
      <c r="K351" s="186"/>
      <c r="L351" s="258">
        <v>34600</v>
      </c>
      <c r="M351" s="185"/>
      <c r="N351" s="186"/>
    </row>
    <row r="352" spans="1:16" ht="12" customHeight="1" x14ac:dyDescent="0.2">
      <c r="A352" s="54"/>
      <c r="E352" s="164" t="s">
        <v>11</v>
      </c>
      <c r="F352" s="165"/>
      <c r="G352" s="165"/>
      <c r="H352" s="166"/>
      <c r="I352" s="184">
        <v>12392885.300000001</v>
      </c>
      <c r="J352" s="185"/>
      <c r="K352" s="186"/>
      <c r="L352" s="258">
        <v>7065576.5899999999</v>
      </c>
      <c r="M352" s="185"/>
      <c r="N352" s="186"/>
    </row>
    <row r="353" spans="1:16" ht="12" customHeight="1" x14ac:dyDescent="0.2">
      <c r="A353" s="54"/>
      <c r="E353" s="164" t="s">
        <v>12</v>
      </c>
      <c r="F353" s="165"/>
      <c r="G353" s="165"/>
      <c r="H353" s="166"/>
      <c r="I353" s="184">
        <v>8757678.6899999995</v>
      </c>
      <c r="J353" s="185"/>
      <c r="K353" s="186"/>
      <c r="L353" s="258">
        <v>12423792.73</v>
      </c>
      <c r="M353" s="185"/>
      <c r="N353" s="186"/>
    </row>
    <row r="354" spans="1:16" ht="12" customHeight="1" x14ac:dyDescent="0.2">
      <c r="E354" s="174" t="s">
        <v>210</v>
      </c>
      <c r="F354" s="175"/>
      <c r="G354" s="175"/>
      <c r="H354" s="176"/>
      <c r="I354" s="181">
        <f>SUM(I351:K353)</f>
        <v>21185163.990000002</v>
      </c>
      <c r="J354" s="182"/>
      <c r="K354" s="183"/>
      <c r="L354" s="181">
        <f>SUM(L351:N353)</f>
        <v>19523969.32</v>
      </c>
      <c r="M354" s="182"/>
      <c r="N354" s="183"/>
    </row>
    <row r="355" spans="1:16" ht="12" customHeight="1" x14ac:dyDescent="0.2">
      <c r="E355" s="70"/>
      <c r="F355" s="70"/>
      <c r="G355" s="70"/>
      <c r="H355" s="70"/>
      <c r="I355" s="75"/>
      <c r="J355" s="75"/>
      <c r="K355" s="75"/>
      <c r="L355" s="75"/>
      <c r="M355" s="75"/>
      <c r="N355" s="75"/>
    </row>
    <row r="356" spans="1:16" s="64" customFormat="1" ht="12" customHeight="1" x14ac:dyDescent="0.2">
      <c r="A356" s="100"/>
      <c r="B356" s="62" t="s">
        <v>48</v>
      </c>
      <c r="C356" s="239" t="s">
        <v>211</v>
      </c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</row>
    <row r="357" spans="1:16" s="64" customFormat="1" ht="11.25" x14ac:dyDescent="0.2">
      <c r="A357" s="100"/>
      <c r="B357" s="62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</row>
    <row r="359" spans="1:16" ht="12" customHeight="1" x14ac:dyDescent="0.2">
      <c r="A359" s="76"/>
      <c r="B359" s="46"/>
      <c r="C359" s="46"/>
      <c r="E359" s="161" t="s">
        <v>10</v>
      </c>
      <c r="F359" s="161"/>
      <c r="G359" s="161"/>
      <c r="H359" s="161"/>
      <c r="I359" s="160">
        <v>2023</v>
      </c>
      <c r="J359" s="160"/>
      <c r="K359" s="160"/>
      <c r="L359" s="160">
        <v>2022</v>
      </c>
      <c r="M359" s="160"/>
      <c r="N359" s="160"/>
    </row>
    <row r="360" spans="1:16" ht="28.5" customHeight="1" x14ac:dyDescent="0.2">
      <c r="A360" s="48"/>
      <c r="B360" s="48"/>
      <c r="C360" s="48"/>
      <c r="D360" s="48"/>
      <c r="E360" s="260" t="s">
        <v>212</v>
      </c>
      <c r="F360" s="261"/>
      <c r="G360" s="261"/>
      <c r="H360" s="261"/>
      <c r="I360" s="276"/>
      <c r="J360" s="276"/>
      <c r="K360" s="276"/>
      <c r="L360" s="276"/>
      <c r="M360" s="276"/>
      <c r="N360" s="276"/>
    </row>
    <row r="361" spans="1:16" ht="22.5" customHeight="1" x14ac:dyDescent="0.2">
      <c r="A361" s="48"/>
      <c r="B361" s="48"/>
      <c r="C361" s="48"/>
      <c r="D361" s="48"/>
      <c r="E361" s="163" t="s">
        <v>213</v>
      </c>
      <c r="F361" s="163"/>
      <c r="G361" s="163"/>
      <c r="H361" s="163"/>
      <c r="I361" s="275"/>
      <c r="J361" s="275"/>
      <c r="K361" s="275"/>
      <c r="L361" s="275"/>
      <c r="M361" s="275"/>
      <c r="N361" s="275"/>
    </row>
    <row r="362" spans="1:16" ht="12" customHeight="1" x14ac:dyDescent="0.2">
      <c r="A362" s="48"/>
      <c r="B362" s="48"/>
      <c r="C362" s="48"/>
      <c r="D362" s="48"/>
      <c r="E362" s="162" t="s">
        <v>214</v>
      </c>
      <c r="F362" s="162"/>
      <c r="G362" s="162"/>
      <c r="H362" s="162"/>
      <c r="I362" s="200">
        <f>168022520.21-L362</f>
        <v>14494172.400000006</v>
      </c>
      <c r="J362" s="200"/>
      <c r="K362" s="200"/>
      <c r="L362" s="262">
        <v>153528347.81</v>
      </c>
      <c r="M362" s="262"/>
      <c r="N362" s="262"/>
    </row>
    <row r="363" spans="1:16" ht="12" customHeight="1" x14ac:dyDescent="0.2">
      <c r="E363" s="162" t="s">
        <v>215</v>
      </c>
      <c r="F363" s="162"/>
      <c r="G363" s="162"/>
      <c r="H363" s="162"/>
      <c r="I363" s="281">
        <v>0</v>
      </c>
      <c r="J363" s="282"/>
      <c r="K363" s="283"/>
      <c r="L363" s="262">
        <v>0</v>
      </c>
      <c r="M363" s="262"/>
      <c r="N363" s="262"/>
    </row>
    <row r="364" spans="1:16" ht="12" customHeight="1" x14ac:dyDescent="0.2">
      <c r="A364" s="48"/>
      <c r="B364" s="48"/>
      <c r="C364" s="48"/>
      <c r="D364" s="48"/>
      <c r="E364" s="162" t="s">
        <v>216</v>
      </c>
      <c r="F364" s="162"/>
      <c r="G364" s="162"/>
      <c r="H364" s="162"/>
      <c r="I364" s="200">
        <f>1532105.86-L364</f>
        <v>1532105.86</v>
      </c>
      <c r="J364" s="200"/>
      <c r="K364" s="200"/>
      <c r="L364" s="262">
        <v>0</v>
      </c>
      <c r="M364" s="262"/>
      <c r="N364" s="262"/>
    </row>
    <row r="365" spans="1:16" ht="12" customHeight="1" x14ac:dyDescent="0.2">
      <c r="A365" s="48"/>
      <c r="B365" s="48"/>
      <c r="C365" s="48"/>
      <c r="D365" s="48"/>
      <c r="E365" s="261" t="s">
        <v>217</v>
      </c>
      <c r="F365" s="261"/>
      <c r="G365" s="261"/>
      <c r="H365" s="261"/>
      <c r="I365" s="263">
        <v>0</v>
      </c>
      <c r="J365" s="264"/>
      <c r="K365" s="265"/>
      <c r="L365" s="259">
        <v>0</v>
      </c>
      <c r="M365" s="259"/>
      <c r="N365" s="259"/>
    </row>
    <row r="366" spans="1:16" ht="12" customHeight="1" x14ac:dyDescent="0.2">
      <c r="A366" s="48"/>
      <c r="B366" s="48"/>
      <c r="C366" s="48"/>
      <c r="D366" s="48"/>
      <c r="E366" s="261"/>
      <c r="F366" s="261"/>
      <c r="G366" s="261"/>
      <c r="H366" s="261"/>
      <c r="I366" s="266"/>
      <c r="J366" s="267"/>
      <c r="K366" s="268"/>
      <c r="L366" s="259"/>
      <c r="M366" s="259"/>
      <c r="N366" s="259"/>
    </row>
    <row r="367" spans="1:16" ht="12" customHeight="1" x14ac:dyDescent="0.2">
      <c r="A367" s="48"/>
      <c r="B367" s="48"/>
      <c r="C367" s="48"/>
      <c r="D367" s="48"/>
      <c r="E367" s="162" t="s">
        <v>218</v>
      </c>
      <c r="F367" s="261"/>
      <c r="G367" s="261"/>
      <c r="H367" s="261"/>
      <c r="I367" s="263">
        <v>0</v>
      </c>
      <c r="J367" s="264"/>
      <c r="K367" s="265"/>
      <c r="L367" s="259">
        <v>0</v>
      </c>
      <c r="M367" s="259"/>
      <c r="N367" s="259"/>
    </row>
    <row r="368" spans="1:16" ht="12" customHeight="1" x14ac:dyDescent="0.2">
      <c r="A368" s="54"/>
      <c r="E368" s="261"/>
      <c r="F368" s="261"/>
      <c r="G368" s="261"/>
      <c r="H368" s="261"/>
      <c r="I368" s="266"/>
      <c r="J368" s="267"/>
      <c r="K368" s="268"/>
      <c r="L368" s="259"/>
      <c r="M368" s="259"/>
      <c r="N368" s="259"/>
    </row>
    <row r="369" spans="1:16" ht="12" customHeight="1" x14ac:dyDescent="0.2">
      <c r="E369" s="162" t="s">
        <v>219</v>
      </c>
      <c r="F369" s="162"/>
      <c r="G369" s="162"/>
      <c r="H369" s="162"/>
      <c r="I369" s="200">
        <f>1810991.73-L369</f>
        <v>1784591.73</v>
      </c>
      <c r="J369" s="200"/>
      <c r="K369" s="200"/>
      <c r="L369" s="262">
        <v>26400</v>
      </c>
      <c r="M369" s="262"/>
      <c r="N369" s="262"/>
    </row>
    <row r="370" spans="1:16" ht="29.25" customHeight="1" x14ac:dyDescent="0.2">
      <c r="A370" s="54"/>
      <c r="E370" s="284" t="s">
        <v>220</v>
      </c>
      <c r="F370" s="284"/>
      <c r="G370" s="284"/>
      <c r="H370" s="284"/>
      <c r="I370" s="262"/>
      <c r="J370" s="262"/>
      <c r="K370" s="262"/>
      <c r="L370" s="262"/>
      <c r="M370" s="262"/>
      <c r="N370" s="262"/>
    </row>
    <row r="371" spans="1:16" ht="12" customHeight="1" x14ac:dyDescent="0.2">
      <c r="A371" s="54"/>
      <c r="E371" s="46"/>
      <c r="F371" s="46"/>
      <c r="G371" s="46"/>
      <c r="H371" s="46"/>
      <c r="I371" s="77"/>
      <c r="J371" s="77"/>
      <c r="K371" s="77"/>
      <c r="L371" s="77"/>
      <c r="M371" s="77"/>
      <c r="N371" s="77"/>
    </row>
    <row r="372" spans="1:16" ht="23.25" customHeight="1" x14ac:dyDescent="0.2">
      <c r="B372" s="39" t="s">
        <v>221</v>
      </c>
      <c r="C372" s="236" t="s">
        <v>222</v>
      </c>
      <c r="D372" s="236"/>
      <c r="E372" s="236"/>
      <c r="F372" s="236"/>
      <c r="G372" s="236"/>
      <c r="H372" s="236"/>
      <c r="I372" s="236"/>
      <c r="J372" s="236"/>
      <c r="K372" s="236"/>
      <c r="L372" s="236"/>
      <c r="M372" s="236"/>
      <c r="N372" s="236"/>
      <c r="O372" s="236"/>
      <c r="P372" s="236"/>
    </row>
    <row r="373" spans="1:16" s="51" customFormat="1" ht="12" customHeight="1" x14ac:dyDescent="0.2">
      <c r="B373" s="237" t="s">
        <v>223</v>
      </c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7"/>
      <c r="P373" s="237"/>
    </row>
    <row r="374" spans="1:16" s="51" customFormat="1" x14ac:dyDescent="0.2"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37"/>
      <c r="O374" s="237"/>
      <c r="P374" s="237"/>
    </row>
    <row r="375" spans="1:16" s="51" customFormat="1" x14ac:dyDescent="0.2"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1:16" s="51" customFormat="1" x14ac:dyDescent="0.2"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1:16" s="51" customFormat="1" ht="12.75" x14ac:dyDescent="0.2">
      <c r="B377" s="116"/>
      <c r="C377" s="116"/>
      <c r="D377" s="116"/>
      <c r="E377" s="190" t="s">
        <v>224</v>
      </c>
      <c r="F377" s="190"/>
      <c r="G377" s="190"/>
      <c r="H377" s="190"/>
      <c r="I377" s="190"/>
      <c r="J377" s="190"/>
      <c r="K377" s="190"/>
      <c r="L377" s="190"/>
      <c r="M377" s="190"/>
      <c r="N377" s="190"/>
      <c r="O377" s="116"/>
      <c r="P377" s="116"/>
    </row>
    <row r="378" spans="1:16" s="51" customFormat="1" ht="12.75" x14ac:dyDescent="0.2">
      <c r="B378" s="116"/>
      <c r="C378" s="116"/>
      <c r="D378" s="116"/>
      <c r="E378" s="190" t="s">
        <v>225</v>
      </c>
      <c r="F378" s="190"/>
      <c r="G378" s="190"/>
      <c r="H378" s="190"/>
      <c r="I378" s="190"/>
      <c r="J378" s="190"/>
      <c r="K378" s="190"/>
      <c r="L378" s="190"/>
      <c r="M378" s="190"/>
      <c r="N378" s="190"/>
      <c r="O378" s="116"/>
      <c r="P378" s="116"/>
    </row>
    <row r="379" spans="1:16" s="51" customFormat="1" ht="12.75" x14ac:dyDescent="0.2">
      <c r="B379" s="116"/>
      <c r="C379" s="116"/>
      <c r="D379" s="116"/>
      <c r="E379" s="191" t="s">
        <v>226</v>
      </c>
      <c r="F379" s="191"/>
      <c r="G379" s="191"/>
      <c r="H379" s="191"/>
      <c r="I379" s="191"/>
      <c r="J379" s="191"/>
      <c r="K379" s="191"/>
      <c r="L379" s="191"/>
      <c r="M379" s="191"/>
      <c r="N379" s="191"/>
      <c r="O379" s="116"/>
      <c r="P379" s="116"/>
    </row>
    <row r="380" spans="1:16" s="51" customFormat="1" ht="12.75" x14ac:dyDescent="0.2">
      <c r="B380" s="116"/>
      <c r="C380" s="116"/>
      <c r="D380" s="116"/>
      <c r="E380" s="190" t="s">
        <v>227</v>
      </c>
      <c r="F380" s="190"/>
      <c r="G380" s="190"/>
      <c r="H380" s="190"/>
      <c r="I380" s="190"/>
      <c r="J380" s="190"/>
      <c r="K380" s="190"/>
      <c r="L380" s="190"/>
      <c r="M380" s="190"/>
      <c r="N380" s="190"/>
      <c r="O380" s="116"/>
      <c r="P380" s="116"/>
    </row>
    <row r="381" spans="1:16" s="51" customFormat="1" ht="12.75" x14ac:dyDescent="0.2">
      <c r="B381" s="116"/>
      <c r="C381" s="116"/>
      <c r="D381" s="116"/>
      <c r="E381" s="118"/>
      <c r="F381" s="118"/>
      <c r="G381" s="118"/>
      <c r="H381" s="118"/>
      <c r="I381" s="116"/>
      <c r="J381" s="116"/>
      <c r="K381" s="116"/>
      <c r="L381" s="116"/>
      <c r="M381" s="116"/>
      <c r="N381" s="116"/>
      <c r="O381" s="116"/>
      <c r="P381" s="116"/>
    </row>
    <row r="382" spans="1:16" s="118" customFormat="1" ht="12.75" x14ac:dyDescent="0.2">
      <c r="E382" s="119">
        <v>1</v>
      </c>
      <c r="F382" s="119" t="s">
        <v>228</v>
      </c>
      <c r="G382" s="128"/>
      <c r="H382" s="129"/>
      <c r="L382" s="274">
        <v>159586942.52000001</v>
      </c>
      <c r="M382" s="274"/>
      <c r="N382" s="274"/>
    </row>
    <row r="383" spans="1:16" s="135" customFormat="1" ht="12.75" x14ac:dyDescent="0.2">
      <c r="E383" s="136"/>
      <c r="F383" s="136"/>
      <c r="G383" s="129"/>
      <c r="H383" s="129"/>
      <c r="L383" s="137"/>
      <c r="M383" s="137"/>
      <c r="N383" s="137"/>
    </row>
    <row r="384" spans="1:16" s="51" customFormat="1" ht="12.75" x14ac:dyDescent="0.2">
      <c r="B384" s="116"/>
      <c r="C384" s="116"/>
      <c r="D384" s="116"/>
      <c r="E384" s="121">
        <v>2</v>
      </c>
      <c r="F384" s="124" t="s">
        <v>229</v>
      </c>
      <c r="G384" s="134"/>
      <c r="H384" s="134"/>
      <c r="I384" s="134"/>
      <c r="J384" s="134"/>
      <c r="K384" s="127"/>
      <c r="L384" s="197">
        <f>SUM(J385:J391)</f>
        <v>25422014.48</v>
      </c>
      <c r="M384" s="197"/>
      <c r="N384" s="197"/>
      <c r="O384" s="116"/>
      <c r="P384" s="116"/>
    </row>
    <row r="385" spans="2:18" s="51" customFormat="1" ht="12.75" x14ac:dyDescent="0.2">
      <c r="B385" s="116"/>
      <c r="C385" s="116"/>
      <c r="D385" s="116"/>
      <c r="E385" s="122"/>
      <c r="F385" s="125" t="s">
        <v>185</v>
      </c>
      <c r="G385" s="125"/>
      <c r="H385" s="125"/>
      <c r="I385" s="133"/>
      <c r="J385" s="197">
        <v>2071237.21</v>
      </c>
      <c r="K385" s="197"/>
      <c r="L385" s="116"/>
      <c r="M385" s="116"/>
      <c r="N385" s="116"/>
      <c r="O385" s="116"/>
      <c r="P385" s="116"/>
    </row>
    <row r="386" spans="2:18" s="51" customFormat="1" ht="12.75" x14ac:dyDescent="0.2">
      <c r="B386" s="116"/>
      <c r="C386" s="116"/>
      <c r="D386" s="116"/>
      <c r="E386" s="121"/>
      <c r="F386" s="130" t="s">
        <v>230</v>
      </c>
      <c r="G386" s="130"/>
      <c r="H386" s="130"/>
      <c r="I386" s="123"/>
      <c r="J386" s="197">
        <v>0</v>
      </c>
      <c r="K386" s="197"/>
      <c r="L386" s="116"/>
      <c r="M386" s="116"/>
      <c r="N386" s="116"/>
      <c r="O386" s="116"/>
      <c r="P386" s="116"/>
    </row>
    <row r="387" spans="2:18" s="51" customFormat="1" ht="9.75" customHeight="1" x14ac:dyDescent="0.2">
      <c r="B387" s="116"/>
      <c r="C387" s="116"/>
      <c r="D387" s="116"/>
      <c r="E387" s="131"/>
      <c r="F387" s="192" t="s">
        <v>231</v>
      </c>
      <c r="G387" s="192"/>
      <c r="H387" s="192"/>
      <c r="I387" s="193"/>
      <c r="J387" s="197">
        <v>0</v>
      </c>
      <c r="K387" s="197"/>
      <c r="L387" s="116"/>
      <c r="M387" s="116"/>
      <c r="N387" s="116"/>
      <c r="O387" s="116"/>
      <c r="P387" s="116"/>
    </row>
    <row r="388" spans="2:18" s="51" customFormat="1" ht="18" customHeight="1" x14ac:dyDescent="0.2">
      <c r="B388" s="116"/>
      <c r="C388" s="116"/>
      <c r="D388" s="116"/>
      <c r="E388" s="132"/>
      <c r="F388" s="194"/>
      <c r="G388" s="194"/>
      <c r="H388" s="194"/>
      <c r="I388" s="195"/>
      <c r="J388" s="197">
        <v>0</v>
      </c>
      <c r="K388" s="197"/>
      <c r="L388" s="116"/>
      <c r="M388" s="116"/>
      <c r="N388" s="116"/>
      <c r="O388" s="116"/>
      <c r="P388" s="116"/>
    </row>
    <row r="389" spans="2:18" s="51" customFormat="1" ht="18" customHeight="1" x14ac:dyDescent="0.2">
      <c r="B389" s="116"/>
      <c r="C389" s="116"/>
      <c r="D389" s="116"/>
      <c r="E389" s="121"/>
      <c r="F389" s="130" t="s">
        <v>232</v>
      </c>
      <c r="G389" s="130"/>
      <c r="H389" s="130"/>
      <c r="I389" s="123"/>
      <c r="J389" s="197">
        <v>0</v>
      </c>
      <c r="K389" s="197"/>
      <c r="L389" s="116"/>
      <c r="M389" s="116"/>
      <c r="N389" s="116"/>
      <c r="O389" s="116"/>
      <c r="P389" s="116"/>
    </row>
    <row r="390" spans="2:18" s="51" customFormat="1" ht="12.75" x14ac:dyDescent="0.2">
      <c r="B390" s="116"/>
      <c r="C390" s="116"/>
      <c r="D390" s="116"/>
      <c r="E390" s="121"/>
      <c r="F390" s="130" t="s">
        <v>233</v>
      </c>
      <c r="G390" s="130"/>
      <c r="H390" s="130"/>
      <c r="I390" s="123"/>
      <c r="J390" s="197">
        <v>5214007.92</v>
      </c>
      <c r="K390" s="197"/>
      <c r="L390" s="116"/>
      <c r="M390" s="116"/>
      <c r="N390" s="116"/>
      <c r="O390" s="116"/>
      <c r="P390" s="116"/>
    </row>
    <row r="391" spans="2:18" s="51" customFormat="1" ht="12.75" x14ac:dyDescent="0.2">
      <c r="B391" s="116"/>
      <c r="C391" s="116"/>
      <c r="D391" s="116"/>
      <c r="E391" s="121"/>
      <c r="F391" s="130" t="s">
        <v>234</v>
      </c>
      <c r="G391" s="130"/>
      <c r="H391" s="130"/>
      <c r="I391" s="123"/>
      <c r="J391" s="197">
        <v>18136769.350000001</v>
      </c>
      <c r="K391" s="197"/>
      <c r="L391" s="116"/>
      <c r="M391" s="116"/>
      <c r="N391" s="116"/>
      <c r="O391" s="116"/>
      <c r="P391" s="116"/>
    </row>
    <row r="392" spans="2:18" s="51" customFormat="1" ht="12.75" x14ac:dyDescent="0.2">
      <c r="B392" s="116"/>
      <c r="C392" s="116"/>
      <c r="D392" s="116"/>
      <c r="E392" s="120"/>
      <c r="F392" s="118"/>
      <c r="G392" s="118"/>
      <c r="H392" s="118"/>
      <c r="I392" s="118"/>
      <c r="J392" s="126"/>
      <c r="K392" s="126"/>
      <c r="L392" s="116"/>
      <c r="M392" s="116"/>
      <c r="N392" s="116"/>
      <c r="O392" s="116"/>
      <c r="P392" s="116"/>
    </row>
    <row r="393" spans="2:18" s="51" customFormat="1" ht="12.75" x14ac:dyDescent="0.2">
      <c r="B393" s="116"/>
      <c r="C393" s="116"/>
      <c r="D393" s="116"/>
      <c r="E393" s="121">
        <v>3</v>
      </c>
      <c r="F393" s="124" t="s">
        <v>235</v>
      </c>
      <c r="G393" s="124"/>
      <c r="H393" s="124"/>
      <c r="I393" s="124"/>
      <c r="J393" s="197"/>
      <c r="K393" s="197"/>
      <c r="L393" s="196">
        <f>SUM(J394:J397)</f>
        <v>0</v>
      </c>
      <c r="M393" s="197"/>
      <c r="N393" s="197"/>
      <c r="O393" s="116"/>
      <c r="P393" s="116"/>
    </row>
    <row r="394" spans="2:18" s="51" customFormat="1" ht="12.75" x14ac:dyDescent="0.2">
      <c r="B394" s="116"/>
      <c r="C394" s="116"/>
      <c r="D394" s="116"/>
      <c r="E394" s="122"/>
      <c r="F394" s="125" t="s">
        <v>236</v>
      </c>
      <c r="G394" s="125"/>
      <c r="H394" s="125"/>
      <c r="I394" s="125"/>
      <c r="J394" s="197">
        <v>0</v>
      </c>
      <c r="K394" s="197"/>
      <c r="L394" s="116"/>
      <c r="M394" s="116"/>
      <c r="N394" s="116"/>
      <c r="O394" s="116"/>
      <c r="P394" s="116"/>
    </row>
    <row r="395" spans="2:18" s="51" customFormat="1" ht="12.75" x14ac:dyDescent="0.2">
      <c r="B395" s="116"/>
      <c r="C395" s="116"/>
      <c r="D395" s="116"/>
      <c r="E395" s="122"/>
      <c r="F395" s="125" t="s">
        <v>237</v>
      </c>
      <c r="G395" s="125"/>
      <c r="H395" s="125"/>
      <c r="I395" s="125"/>
      <c r="J395" s="197">
        <v>0</v>
      </c>
      <c r="K395" s="197"/>
      <c r="L395" s="116"/>
      <c r="M395" s="116"/>
      <c r="N395" s="116"/>
      <c r="O395" s="116"/>
      <c r="P395" s="116"/>
    </row>
    <row r="396" spans="2:18" s="51" customFormat="1" ht="12.75" x14ac:dyDescent="0.2">
      <c r="B396" s="116"/>
      <c r="C396" s="116"/>
      <c r="D396" s="116"/>
      <c r="E396" s="122"/>
      <c r="F396" s="125" t="s">
        <v>238</v>
      </c>
      <c r="G396" s="125"/>
      <c r="H396" s="125"/>
      <c r="I396" s="125"/>
      <c r="J396" s="197">
        <v>0</v>
      </c>
      <c r="K396" s="197"/>
      <c r="L396" s="116"/>
      <c r="M396" s="116"/>
      <c r="N396" s="116"/>
      <c r="O396" s="116"/>
      <c r="P396" s="156"/>
    </row>
    <row r="397" spans="2:18" s="51" customFormat="1" ht="12.75" x14ac:dyDescent="0.2">
      <c r="B397" s="116"/>
      <c r="C397" s="116"/>
      <c r="D397" s="116"/>
      <c r="E397" s="122"/>
      <c r="F397" s="125" t="s">
        <v>239</v>
      </c>
      <c r="G397" s="125"/>
      <c r="H397" s="125"/>
      <c r="I397" s="125"/>
      <c r="J397" s="197">
        <v>0</v>
      </c>
      <c r="K397" s="197"/>
      <c r="L397" s="116"/>
      <c r="M397" s="116"/>
      <c r="N397" s="116"/>
      <c r="O397" s="116"/>
      <c r="P397" s="154"/>
    </row>
    <row r="398" spans="2:18" s="51" customFormat="1" ht="12.75" x14ac:dyDescent="0.2">
      <c r="B398" s="116"/>
      <c r="C398" s="116"/>
      <c r="D398" s="116"/>
      <c r="E398" s="120"/>
      <c r="F398" s="118"/>
      <c r="G398" s="126"/>
      <c r="H398" s="126"/>
      <c r="I398" s="126"/>
      <c r="J398" s="126"/>
      <c r="K398" s="116"/>
      <c r="L398" s="116"/>
      <c r="M398" s="116"/>
      <c r="N398" s="116"/>
      <c r="O398" s="116"/>
      <c r="P398" s="116"/>
    </row>
    <row r="399" spans="2:18" s="51" customFormat="1" ht="24" x14ac:dyDescent="0.2">
      <c r="B399" s="116"/>
      <c r="C399" s="116"/>
      <c r="D399" s="116"/>
      <c r="E399" s="119">
        <v>4</v>
      </c>
      <c r="F399" s="119" t="s">
        <v>240</v>
      </c>
      <c r="G399" s="128"/>
      <c r="H399" s="126"/>
      <c r="I399" s="126"/>
      <c r="J399" s="126"/>
      <c r="K399" s="126"/>
      <c r="L399" s="285">
        <f>+L382+L384-L393</f>
        <v>185008957</v>
      </c>
      <c r="M399" s="286"/>
      <c r="N399" s="287"/>
      <c r="O399" s="116"/>
      <c r="R399" s="150" t="s">
        <v>241</v>
      </c>
    </row>
    <row r="400" spans="2:18" s="68" customFormat="1" ht="12.75" x14ac:dyDescent="0.2">
      <c r="B400" s="117"/>
      <c r="C400" s="117"/>
      <c r="D400" s="117"/>
      <c r="E400" s="136"/>
      <c r="F400" s="136"/>
      <c r="G400" s="129"/>
      <c r="H400" s="129"/>
      <c r="I400" s="129"/>
      <c r="J400" s="129"/>
      <c r="K400" s="129"/>
      <c r="L400" s="138"/>
      <c r="M400" s="138"/>
      <c r="N400" s="138"/>
      <c r="O400" s="117"/>
      <c r="P400" s="117"/>
    </row>
    <row r="401" spans="2:18" s="68" customFormat="1" ht="12.75" x14ac:dyDescent="0.2">
      <c r="B401" s="117"/>
      <c r="C401" s="117"/>
      <c r="D401" s="117"/>
      <c r="E401" s="190" t="s">
        <v>224</v>
      </c>
      <c r="F401" s="190"/>
      <c r="G401" s="190"/>
      <c r="H401" s="190"/>
      <c r="I401" s="190"/>
      <c r="J401" s="190"/>
      <c r="K401" s="190"/>
      <c r="L401" s="190"/>
      <c r="M401" s="190"/>
      <c r="N401" s="190"/>
      <c r="O401" s="117"/>
      <c r="P401" s="117"/>
    </row>
    <row r="402" spans="2:18" s="68" customFormat="1" ht="12.75" x14ac:dyDescent="0.2">
      <c r="B402" s="117"/>
      <c r="C402" s="117"/>
      <c r="D402" s="117"/>
      <c r="E402" s="190" t="s">
        <v>242</v>
      </c>
      <c r="F402" s="190"/>
      <c r="G402" s="190"/>
      <c r="H402" s="190"/>
      <c r="I402" s="190"/>
      <c r="J402" s="190"/>
      <c r="K402" s="190"/>
      <c r="L402" s="190"/>
      <c r="M402" s="190"/>
      <c r="N402" s="190"/>
      <c r="O402" s="117"/>
      <c r="P402" s="117"/>
    </row>
    <row r="403" spans="2:18" s="68" customFormat="1" ht="12.75" x14ac:dyDescent="0.2">
      <c r="B403" s="117"/>
      <c r="C403" s="117"/>
      <c r="D403" s="117"/>
      <c r="E403" s="191" t="s">
        <v>226</v>
      </c>
      <c r="F403" s="191"/>
      <c r="G403" s="191"/>
      <c r="H403" s="191"/>
      <c r="I403" s="191"/>
      <c r="J403" s="191"/>
      <c r="K403" s="191"/>
      <c r="L403" s="191"/>
      <c r="M403" s="191"/>
      <c r="N403" s="191"/>
      <c r="O403" s="117"/>
      <c r="P403" s="117"/>
    </row>
    <row r="404" spans="2:18" s="68" customFormat="1" ht="12.75" x14ac:dyDescent="0.2">
      <c r="B404" s="117"/>
      <c r="C404" s="117"/>
      <c r="D404" s="117"/>
      <c r="E404" s="190" t="s">
        <v>227</v>
      </c>
      <c r="F404" s="190"/>
      <c r="G404" s="190"/>
      <c r="H404" s="190"/>
      <c r="I404" s="190"/>
      <c r="J404" s="190"/>
      <c r="K404" s="190"/>
      <c r="L404" s="190"/>
      <c r="M404" s="190"/>
      <c r="N404" s="190"/>
      <c r="O404" s="117"/>
      <c r="P404" s="117"/>
    </row>
    <row r="405" spans="2:18" s="68" customFormat="1" ht="12.75" x14ac:dyDescent="0.2">
      <c r="B405" s="117"/>
      <c r="C405" s="117"/>
      <c r="D405" s="117"/>
      <c r="E405" s="136"/>
      <c r="F405" s="136"/>
      <c r="G405" s="129"/>
      <c r="H405" s="129"/>
      <c r="I405" s="129"/>
      <c r="J405" s="129"/>
      <c r="K405" s="129"/>
      <c r="L405" s="138"/>
      <c r="M405" s="138"/>
      <c r="N405" s="138"/>
      <c r="O405" s="117"/>
      <c r="P405" s="117"/>
    </row>
    <row r="406" spans="2:18" s="68" customFormat="1" ht="12.75" x14ac:dyDescent="0.2">
      <c r="B406" s="117"/>
      <c r="C406" s="117"/>
      <c r="D406" s="117"/>
      <c r="E406" s="119">
        <v>1</v>
      </c>
      <c r="F406" s="119" t="s">
        <v>243</v>
      </c>
      <c r="G406" s="318"/>
      <c r="H406" s="118"/>
      <c r="I406" s="118"/>
      <c r="J406" s="139"/>
      <c r="K406" s="139"/>
      <c r="L406" s="255">
        <v>159586942.52000001</v>
      </c>
      <c r="M406" s="256"/>
      <c r="N406" s="257"/>
      <c r="O406" s="138"/>
      <c r="P406" s="138"/>
      <c r="Q406" s="78"/>
      <c r="R406" s="78"/>
    </row>
    <row r="407" spans="2:18" s="68" customFormat="1" ht="12.75" x14ac:dyDescent="0.2">
      <c r="B407" s="117"/>
      <c r="C407" s="117"/>
      <c r="D407" s="117"/>
      <c r="E407" s="118"/>
      <c r="F407" s="118"/>
      <c r="G407" s="118"/>
      <c r="H407" s="118"/>
      <c r="I407" s="118"/>
      <c r="J407" s="139"/>
      <c r="K407" s="139"/>
      <c r="L407" s="139"/>
      <c r="M407" s="129"/>
      <c r="N407" s="129"/>
      <c r="O407" s="138"/>
      <c r="P407" s="138"/>
      <c r="Q407" s="78"/>
      <c r="R407" s="78"/>
    </row>
    <row r="408" spans="2:18" s="68" customFormat="1" ht="12.75" x14ac:dyDescent="0.2">
      <c r="B408" s="117"/>
      <c r="C408" s="117"/>
      <c r="D408" s="117"/>
      <c r="E408" s="121">
        <v>2</v>
      </c>
      <c r="F408" s="124" t="s">
        <v>244</v>
      </c>
      <c r="G408" s="124"/>
      <c r="H408" s="144"/>
      <c r="I408" s="144"/>
      <c r="J408" s="145"/>
      <c r="K408" s="146"/>
      <c r="L408" s="188">
        <f>SUM(J408:J425)</f>
        <v>0</v>
      </c>
      <c r="M408" s="188"/>
      <c r="N408" s="189"/>
      <c r="O408" s="138"/>
      <c r="P408" s="138"/>
      <c r="Q408" s="78"/>
      <c r="R408" s="78"/>
    </row>
    <row r="409" spans="2:18" s="68" customFormat="1" ht="12.75" x14ac:dyDescent="0.2">
      <c r="B409" s="117"/>
      <c r="C409" s="117"/>
      <c r="D409" s="117"/>
      <c r="E409" s="147"/>
      <c r="F409" s="148" t="s">
        <v>245</v>
      </c>
      <c r="G409" s="148"/>
      <c r="H409" s="149"/>
      <c r="I409" s="149"/>
      <c r="J409" s="272">
        <v>0</v>
      </c>
      <c r="K409" s="273"/>
      <c r="L409" s="139"/>
      <c r="M409" s="129"/>
      <c r="N409" s="129"/>
      <c r="O409" s="138"/>
      <c r="P409" s="138"/>
      <c r="Q409" s="78"/>
      <c r="R409" s="78"/>
    </row>
    <row r="410" spans="2:18" s="68" customFormat="1" ht="12.75" x14ac:dyDescent="0.2">
      <c r="B410" s="117"/>
      <c r="C410" s="117"/>
      <c r="D410" s="117"/>
      <c r="E410" s="140"/>
      <c r="F410" s="130" t="s">
        <v>96</v>
      </c>
      <c r="G410" s="130"/>
      <c r="H410" s="141"/>
      <c r="I410" s="141"/>
      <c r="J410" s="158">
        <v>0</v>
      </c>
      <c r="K410" s="159"/>
      <c r="L410" s="139"/>
      <c r="M410" s="129"/>
      <c r="N410" s="129"/>
      <c r="O410" s="138"/>
      <c r="P410" s="138"/>
      <c r="Q410" s="78"/>
      <c r="R410" s="78"/>
    </row>
    <row r="411" spans="2:18" s="68" customFormat="1" ht="12.75" x14ac:dyDescent="0.2">
      <c r="B411" s="117"/>
      <c r="C411" s="117"/>
      <c r="D411" s="117"/>
      <c r="E411" s="140"/>
      <c r="F411" s="130" t="s">
        <v>246</v>
      </c>
      <c r="G411" s="130"/>
      <c r="H411" s="141"/>
      <c r="I411" s="141"/>
      <c r="J411" s="158">
        <v>0</v>
      </c>
      <c r="K411" s="159"/>
      <c r="L411" s="139"/>
      <c r="M411" s="129"/>
      <c r="N411" s="129"/>
      <c r="O411" s="138"/>
      <c r="P411" s="138"/>
      <c r="Q411" s="78"/>
      <c r="R411" s="78"/>
    </row>
    <row r="412" spans="2:18" s="68" customFormat="1" ht="12.75" x14ac:dyDescent="0.2">
      <c r="B412" s="117"/>
      <c r="C412" s="117"/>
      <c r="D412" s="117"/>
      <c r="E412" s="140"/>
      <c r="F412" s="130" t="s">
        <v>97</v>
      </c>
      <c r="G412" s="130"/>
      <c r="H412" s="141"/>
      <c r="I412" s="141"/>
      <c r="J412" s="158">
        <v>0</v>
      </c>
      <c r="K412" s="159"/>
      <c r="L412" s="139"/>
      <c r="M412" s="129"/>
      <c r="N412" s="129"/>
      <c r="O412" s="138"/>
      <c r="P412" s="138"/>
      <c r="Q412" s="78"/>
      <c r="R412" s="78"/>
    </row>
    <row r="413" spans="2:18" s="68" customFormat="1" ht="12.75" x14ac:dyDescent="0.2">
      <c r="B413" s="117"/>
      <c r="C413" s="117"/>
      <c r="D413" s="117"/>
      <c r="E413" s="140"/>
      <c r="F413" s="130" t="s">
        <v>247</v>
      </c>
      <c r="G413" s="130"/>
      <c r="H413" s="141"/>
      <c r="I413" s="141"/>
      <c r="J413" s="158">
        <v>0</v>
      </c>
      <c r="K413" s="159"/>
      <c r="L413" s="139"/>
      <c r="M413" s="129"/>
      <c r="N413" s="129"/>
      <c r="O413" s="138"/>
      <c r="P413" s="138"/>
      <c r="Q413" s="78"/>
      <c r="R413" s="78"/>
    </row>
    <row r="414" spans="2:18" s="68" customFormat="1" ht="12.75" x14ac:dyDescent="0.2">
      <c r="B414" s="117"/>
      <c r="C414" s="117"/>
      <c r="D414" s="117"/>
      <c r="E414" s="140"/>
      <c r="F414" s="130" t="s">
        <v>98</v>
      </c>
      <c r="G414" s="130"/>
      <c r="H414" s="141"/>
      <c r="I414" s="141"/>
      <c r="J414" s="158">
        <v>0</v>
      </c>
      <c r="K414" s="159"/>
      <c r="L414" s="139"/>
      <c r="M414" s="129"/>
      <c r="N414" s="129"/>
      <c r="O414" s="138"/>
      <c r="P414" s="138"/>
      <c r="Q414" s="78"/>
      <c r="R414" s="78"/>
    </row>
    <row r="415" spans="2:18" s="68" customFormat="1" ht="12.75" x14ac:dyDescent="0.2">
      <c r="B415" s="117"/>
      <c r="C415" s="117"/>
      <c r="D415" s="117"/>
      <c r="E415" s="140"/>
      <c r="F415" s="130" t="s">
        <v>248</v>
      </c>
      <c r="G415" s="130"/>
      <c r="H415" s="141"/>
      <c r="I415" s="141"/>
      <c r="J415" s="158">
        <v>0</v>
      </c>
      <c r="K415" s="159"/>
      <c r="L415" s="139"/>
      <c r="M415" s="129"/>
      <c r="N415" s="129"/>
      <c r="O415" s="138"/>
      <c r="P415" s="138"/>
      <c r="Q415" s="78"/>
      <c r="R415" s="78"/>
    </row>
    <row r="416" spans="2:18" s="68" customFormat="1" ht="12.75" x14ac:dyDescent="0.2">
      <c r="B416" s="117"/>
      <c r="C416" s="117"/>
      <c r="D416" s="117"/>
      <c r="E416" s="140"/>
      <c r="F416" s="130" t="s">
        <v>249</v>
      </c>
      <c r="G416" s="130"/>
      <c r="H416" s="141"/>
      <c r="I416" s="141"/>
      <c r="J416" s="158">
        <v>0</v>
      </c>
      <c r="K416" s="159"/>
      <c r="L416" s="139"/>
      <c r="M416" s="129"/>
      <c r="N416" s="129"/>
      <c r="O416" s="138"/>
      <c r="P416" s="138"/>
      <c r="Q416" s="78"/>
      <c r="R416" s="78"/>
    </row>
    <row r="417" spans="2:18" s="68" customFormat="1" ht="12.75" x14ac:dyDescent="0.2">
      <c r="B417" s="117"/>
      <c r="C417" s="117"/>
      <c r="D417" s="117"/>
      <c r="E417" s="140"/>
      <c r="F417" s="130" t="s">
        <v>250</v>
      </c>
      <c r="G417" s="130"/>
      <c r="H417" s="141"/>
      <c r="I417" s="141"/>
      <c r="J417" s="158">
        <v>0</v>
      </c>
      <c r="K417" s="159"/>
      <c r="L417" s="139"/>
      <c r="M417" s="129"/>
      <c r="N417" s="129"/>
      <c r="O417" s="138"/>
      <c r="P417" s="138"/>
      <c r="Q417" s="78"/>
      <c r="R417" s="78"/>
    </row>
    <row r="418" spans="2:18" s="68" customFormat="1" ht="12.75" x14ac:dyDescent="0.2">
      <c r="B418" s="117"/>
      <c r="C418" s="117"/>
      <c r="D418" s="117"/>
      <c r="E418" s="140"/>
      <c r="F418" s="130" t="s">
        <v>251</v>
      </c>
      <c r="G418" s="130"/>
      <c r="H418" s="141"/>
      <c r="I418" s="141"/>
      <c r="J418" s="158">
        <v>0</v>
      </c>
      <c r="K418" s="159"/>
      <c r="L418" s="139"/>
      <c r="M418" s="129"/>
      <c r="N418" s="129"/>
      <c r="O418" s="138"/>
      <c r="P418" s="138"/>
      <c r="Q418" s="78"/>
      <c r="R418" s="78"/>
    </row>
    <row r="419" spans="2:18" s="68" customFormat="1" ht="12.75" x14ac:dyDescent="0.2">
      <c r="B419" s="117"/>
      <c r="C419" s="117"/>
      <c r="D419" s="117"/>
      <c r="E419" s="140"/>
      <c r="F419" s="130" t="s">
        <v>252</v>
      </c>
      <c r="G419" s="130"/>
      <c r="H419" s="141"/>
      <c r="I419" s="141"/>
      <c r="J419" s="158">
        <v>0</v>
      </c>
      <c r="K419" s="159"/>
      <c r="L419" s="139"/>
      <c r="M419" s="129"/>
      <c r="N419" s="129"/>
      <c r="O419" s="138"/>
      <c r="P419" s="138"/>
      <c r="Q419" s="78"/>
      <c r="R419" s="78"/>
    </row>
    <row r="420" spans="2:18" s="68" customFormat="1" ht="12.75" x14ac:dyDescent="0.2">
      <c r="B420" s="117"/>
      <c r="C420" s="117"/>
      <c r="D420" s="117"/>
      <c r="E420" s="140"/>
      <c r="F420" s="130" t="s">
        <v>253</v>
      </c>
      <c r="G420" s="130"/>
      <c r="H420" s="141"/>
      <c r="I420" s="141"/>
      <c r="J420" s="158">
        <v>0</v>
      </c>
      <c r="K420" s="159"/>
      <c r="L420" s="139"/>
      <c r="M420" s="129"/>
      <c r="N420" s="129"/>
      <c r="O420" s="138"/>
      <c r="P420" s="138"/>
      <c r="Q420" s="78"/>
      <c r="R420" s="78"/>
    </row>
    <row r="421" spans="2:18" s="68" customFormat="1" ht="12.75" x14ac:dyDescent="0.2">
      <c r="B421" s="117"/>
      <c r="C421" s="117"/>
      <c r="D421" s="117"/>
      <c r="E421" s="140"/>
      <c r="F421" s="130" t="s">
        <v>254</v>
      </c>
      <c r="G421" s="130"/>
      <c r="H421" s="141"/>
      <c r="I421" s="141"/>
      <c r="J421" s="158">
        <v>0</v>
      </c>
      <c r="K421" s="159"/>
      <c r="L421" s="139"/>
      <c r="M421" s="129"/>
      <c r="N421" s="129"/>
      <c r="O421" s="138"/>
      <c r="P421" s="138"/>
      <c r="Q421" s="78"/>
      <c r="R421" s="78"/>
    </row>
    <row r="422" spans="2:18" s="68" customFormat="1" ht="12.75" x14ac:dyDescent="0.2">
      <c r="B422" s="117"/>
      <c r="C422" s="117"/>
      <c r="D422" s="117"/>
      <c r="E422" s="140"/>
      <c r="F422" s="130" t="s">
        <v>255</v>
      </c>
      <c r="G422" s="130"/>
      <c r="H422" s="141"/>
      <c r="I422" s="141"/>
      <c r="J422" s="158">
        <v>0</v>
      </c>
      <c r="K422" s="159"/>
      <c r="L422" s="139"/>
      <c r="M422" s="129"/>
      <c r="N422" s="129"/>
      <c r="O422" s="138"/>
      <c r="P422" s="138"/>
      <c r="Q422" s="78"/>
      <c r="R422" s="78"/>
    </row>
    <row r="423" spans="2:18" s="68" customFormat="1" ht="12.75" x14ac:dyDescent="0.2">
      <c r="B423" s="117"/>
      <c r="C423" s="117"/>
      <c r="D423" s="117"/>
      <c r="E423" s="140"/>
      <c r="F423" s="130" t="s">
        <v>256</v>
      </c>
      <c r="G423" s="130"/>
      <c r="H423" s="141"/>
      <c r="I423" s="141"/>
      <c r="J423" s="158">
        <v>0</v>
      </c>
      <c r="K423" s="159"/>
      <c r="L423" s="139"/>
      <c r="M423" s="129"/>
      <c r="N423" s="129"/>
      <c r="O423" s="138"/>
      <c r="P423" s="138"/>
      <c r="Q423" s="78"/>
      <c r="R423" s="78"/>
    </row>
    <row r="424" spans="2:18" s="68" customFormat="1" ht="12.75" x14ac:dyDescent="0.2">
      <c r="B424" s="117"/>
      <c r="C424" s="117"/>
      <c r="D424" s="117"/>
      <c r="E424" s="140"/>
      <c r="F424" s="130" t="s">
        <v>257</v>
      </c>
      <c r="G424" s="130"/>
      <c r="H424" s="141"/>
      <c r="I424" s="141"/>
      <c r="J424" s="158">
        <v>0</v>
      </c>
      <c r="K424" s="159"/>
      <c r="L424" s="139"/>
      <c r="M424" s="129"/>
      <c r="N424" s="129"/>
      <c r="O424" s="138"/>
      <c r="P424" s="138"/>
      <c r="Q424" s="78"/>
      <c r="R424" s="78"/>
    </row>
    <row r="425" spans="2:18" s="51" customFormat="1" ht="12.75" x14ac:dyDescent="0.2">
      <c r="B425" s="116"/>
      <c r="C425" s="116"/>
      <c r="D425" s="116"/>
      <c r="E425" s="140" t="s">
        <v>258</v>
      </c>
      <c r="F425" s="130"/>
      <c r="G425" s="130"/>
      <c r="H425" s="141"/>
      <c r="I425" s="141"/>
      <c r="J425" s="158">
        <v>0</v>
      </c>
      <c r="K425" s="159"/>
      <c r="L425" s="139"/>
      <c r="M425" s="116"/>
      <c r="N425" s="116"/>
      <c r="O425" s="116"/>
      <c r="P425" s="116"/>
    </row>
    <row r="426" spans="2:18" s="51" customFormat="1" ht="12.75" x14ac:dyDescent="0.2">
      <c r="B426" s="116"/>
      <c r="C426" s="116"/>
      <c r="D426" s="116"/>
      <c r="E426" s="118"/>
      <c r="F426" s="118"/>
      <c r="G426" s="118"/>
      <c r="H426" s="118"/>
      <c r="I426" s="118"/>
      <c r="J426" s="139"/>
      <c r="K426" s="139"/>
      <c r="L426" s="139"/>
      <c r="M426" s="116"/>
      <c r="N426" s="116"/>
      <c r="O426" s="116"/>
      <c r="P426" s="116"/>
    </row>
    <row r="427" spans="2:18" s="51" customFormat="1" ht="12.75" x14ac:dyDescent="0.2">
      <c r="B427" s="116"/>
      <c r="C427" s="116"/>
      <c r="D427" s="116"/>
      <c r="E427" s="140">
        <v>3</v>
      </c>
      <c r="F427" s="130" t="s">
        <v>259</v>
      </c>
      <c r="G427" s="130"/>
      <c r="H427" s="141"/>
      <c r="I427" s="141"/>
      <c r="J427" s="158"/>
      <c r="K427" s="159"/>
      <c r="L427" s="187">
        <f>SUM(J427:J434)</f>
        <v>26455384.109999999</v>
      </c>
      <c r="M427" s="188"/>
      <c r="N427" s="189"/>
      <c r="O427" s="116"/>
      <c r="P427" s="116"/>
    </row>
    <row r="428" spans="2:18" s="51" customFormat="1" ht="12.75" customHeight="1" x14ac:dyDescent="0.2">
      <c r="B428" s="116"/>
      <c r="C428" s="116"/>
      <c r="D428" s="116"/>
      <c r="E428" s="140"/>
      <c r="F428" s="130" t="s">
        <v>260</v>
      </c>
      <c r="G428" s="130"/>
      <c r="H428" s="141"/>
      <c r="I428" s="141"/>
      <c r="J428" s="158">
        <v>14494172.4</v>
      </c>
      <c r="K428" s="159"/>
      <c r="L428" s="139"/>
      <c r="M428" s="116"/>
      <c r="N428" s="116"/>
      <c r="O428" s="116"/>
      <c r="R428" s="150">
        <v>5500</v>
      </c>
    </row>
    <row r="429" spans="2:18" s="51" customFormat="1" ht="12.75" x14ac:dyDescent="0.2">
      <c r="B429" s="116"/>
      <c r="C429" s="116"/>
      <c r="D429" s="116"/>
      <c r="E429" s="140"/>
      <c r="F429" s="130" t="s">
        <v>261</v>
      </c>
      <c r="G429" s="130"/>
      <c r="H429" s="141"/>
      <c r="I429" s="141"/>
      <c r="J429" s="158">
        <v>1532105.86</v>
      </c>
      <c r="K429" s="159"/>
      <c r="L429" s="139"/>
      <c r="M429" s="116"/>
      <c r="N429" s="116"/>
      <c r="O429" s="116"/>
      <c r="R429" s="150">
        <v>2111</v>
      </c>
    </row>
    <row r="430" spans="2:18" s="51" customFormat="1" ht="12.75" x14ac:dyDescent="0.2">
      <c r="B430" s="116"/>
      <c r="C430" s="116"/>
      <c r="D430" s="116"/>
      <c r="E430" s="140"/>
      <c r="F430" s="130" t="s">
        <v>262</v>
      </c>
      <c r="G430" s="130"/>
      <c r="H430" s="141"/>
      <c r="I430" s="141"/>
      <c r="J430" s="158">
        <v>0</v>
      </c>
      <c r="K430" s="159"/>
      <c r="L430" s="139"/>
      <c r="M430" s="116"/>
      <c r="N430" s="116"/>
      <c r="O430" s="116"/>
      <c r="R430" s="150"/>
    </row>
    <row r="431" spans="2:18" s="51" customFormat="1" ht="12.75" customHeight="1" x14ac:dyDescent="0.2">
      <c r="B431" s="116"/>
      <c r="C431" s="116"/>
      <c r="D431" s="116"/>
      <c r="E431" s="140"/>
      <c r="F431" s="130" t="s">
        <v>263</v>
      </c>
      <c r="G431" s="130"/>
      <c r="H431" s="141"/>
      <c r="I431" s="141"/>
      <c r="J431" s="158">
        <v>0</v>
      </c>
      <c r="K431" s="159"/>
      <c r="L431" s="139"/>
      <c r="M431" s="116"/>
      <c r="N431" s="116"/>
      <c r="O431" s="116"/>
      <c r="R431" s="150"/>
    </row>
    <row r="432" spans="2:18" s="51" customFormat="1" ht="12.75" x14ac:dyDescent="0.2">
      <c r="B432" s="116"/>
      <c r="C432" s="116"/>
      <c r="D432" s="116"/>
      <c r="E432" s="140"/>
      <c r="F432" s="130" t="s">
        <v>264</v>
      </c>
      <c r="G432" s="130"/>
      <c r="H432" s="141"/>
      <c r="I432" s="141"/>
      <c r="J432" s="158">
        <v>0</v>
      </c>
      <c r="K432" s="159"/>
      <c r="L432" s="139"/>
      <c r="M432" s="116"/>
      <c r="N432" s="116"/>
      <c r="O432" s="116"/>
      <c r="R432" s="150"/>
    </row>
    <row r="433" spans="2:18" s="51" customFormat="1" ht="12.75" x14ac:dyDescent="0.2">
      <c r="B433" s="116"/>
      <c r="C433" s="116"/>
      <c r="D433" s="116"/>
      <c r="E433" s="140"/>
      <c r="F433" s="130" t="s">
        <v>265</v>
      </c>
      <c r="G433" s="130"/>
      <c r="H433" s="141"/>
      <c r="I433" s="141"/>
      <c r="J433" s="158">
        <v>0</v>
      </c>
      <c r="K433" s="159"/>
      <c r="L433" s="139"/>
      <c r="M433" s="116"/>
      <c r="N433" s="116"/>
      <c r="O433" s="116"/>
      <c r="R433" s="150"/>
    </row>
    <row r="434" spans="2:18" s="51" customFormat="1" ht="12.75" x14ac:dyDescent="0.2">
      <c r="B434" s="116"/>
      <c r="C434" s="116"/>
      <c r="D434" s="116"/>
      <c r="E434" s="140" t="s">
        <v>266</v>
      </c>
      <c r="F434" s="130"/>
      <c r="G434" s="130"/>
      <c r="H434" s="141"/>
      <c r="I434" s="141"/>
      <c r="J434" s="158">
        <v>10429105.85</v>
      </c>
      <c r="K434" s="159"/>
      <c r="L434" s="139"/>
      <c r="M434" s="116"/>
      <c r="N434" s="116"/>
      <c r="O434" s="116"/>
      <c r="R434" s="150"/>
    </row>
    <row r="435" spans="2:18" s="51" customFormat="1" ht="12.75" x14ac:dyDescent="0.2">
      <c r="B435" s="116"/>
      <c r="C435" s="116"/>
      <c r="D435" s="116"/>
      <c r="E435" s="118"/>
      <c r="F435" s="118"/>
      <c r="G435" s="118"/>
      <c r="H435" s="118"/>
      <c r="I435" s="118"/>
      <c r="J435" s="139"/>
      <c r="K435" s="139"/>
      <c r="L435" s="139"/>
      <c r="M435" s="116"/>
      <c r="N435" s="116"/>
      <c r="O435" s="116"/>
      <c r="R435" s="150"/>
    </row>
    <row r="436" spans="2:18" s="51" customFormat="1" ht="24" x14ac:dyDescent="0.2">
      <c r="B436" s="116"/>
      <c r="C436" s="116"/>
      <c r="D436" s="116"/>
      <c r="E436" s="119">
        <v>4</v>
      </c>
      <c r="F436" s="119" t="s">
        <v>267</v>
      </c>
      <c r="G436" s="318"/>
      <c r="H436" s="118"/>
      <c r="I436" s="118"/>
      <c r="J436" s="139"/>
      <c r="K436" s="139"/>
      <c r="L436" s="269">
        <f>L406-L408+L427</f>
        <v>186042326.63</v>
      </c>
      <c r="M436" s="270"/>
      <c r="N436" s="271"/>
      <c r="O436" s="116"/>
      <c r="R436" s="150" t="s">
        <v>268</v>
      </c>
    </row>
    <row r="437" spans="2:18" s="68" customFormat="1" ht="12.75" x14ac:dyDescent="0.2">
      <c r="B437" s="117"/>
      <c r="C437" s="117"/>
      <c r="D437" s="117"/>
      <c r="E437" s="136"/>
      <c r="F437" s="136"/>
      <c r="G437" s="135"/>
      <c r="H437" s="135"/>
      <c r="I437" s="135"/>
      <c r="J437" s="142"/>
      <c r="K437" s="142"/>
      <c r="L437" s="143"/>
      <c r="M437" s="143"/>
      <c r="N437" s="143"/>
      <c r="O437" s="117"/>
      <c r="P437" s="117"/>
    </row>
    <row r="438" spans="2:18" s="51" customFormat="1" ht="13.5" customHeight="1" x14ac:dyDescent="0.2">
      <c r="B438" s="289" t="s">
        <v>269</v>
      </c>
      <c r="C438" s="289"/>
      <c r="D438" s="289"/>
      <c r="E438" s="289"/>
      <c r="F438" s="289"/>
      <c r="G438" s="289"/>
      <c r="H438" s="289"/>
      <c r="I438" s="289"/>
      <c r="J438" s="289"/>
      <c r="K438" s="289"/>
      <c r="L438" s="289"/>
      <c r="M438" s="289"/>
      <c r="N438" s="289"/>
      <c r="O438" s="289"/>
      <c r="P438" s="289"/>
    </row>
    <row r="439" spans="2:18" s="51" customFormat="1" ht="12.75" customHeight="1" x14ac:dyDescent="0.2">
      <c r="B439" s="289" t="s">
        <v>270</v>
      </c>
      <c r="C439" s="289"/>
      <c r="D439" s="289"/>
      <c r="E439" s="289"/>
      <c r="F439" s="289"/>
      <c r="G439" s="289"/>
      <c r="H439" s="289"/>
      <c r="I439" s="289"/>
      <c r="J439" s="289"/>
      <c r="K439" s="289"/>
      <c r="L439" s="289"/>
      <c r="M439" s="289"/>
      <c r="N439" s="289"/>
      <c r="O439" s="289"/>
      <c r="P439" s="289"/>
    </row>
    <row r="440" spans="2:18" s="78" customFormat="1" ht="12" customHeight="1" x14ac:dyDescent="0.2"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</row>
    <row r="441" spans="2:18" s="78" customFormat="1" ht="12" customHeight="1" x14ac:dyDescent="0.2"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</row>
    <row r="442" spans="2:18" s="78" customFormat="1" ht="12" customHeight="1" x14ac:dyDescent="0.2"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</row>
    <row r="443" spans="2:18" s="78" customFormat="1" ht="12" customHeight="1" x14ac:dyDescent="0.2"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</row>
    <row r="444" spans="2:18" s="78" customFormat="1" ht="12" customHeight="1" x14ac:dyDescent="0.2"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</row>
    <row r="445" spans="2:18" ht="12" customHeight="1" x14ac:dyDescent="0.2">
      <c r="C445" s="36" t="s">
        <v>271</v>
      </c>
    </row>
    <row r="450" spans="3:16" ht="12" customHeight="1" x14ac:dyDescent="0.2">
      <c r="C450" s="94" t="s">
        <v>272</v>
      </c>
      <c r="L450" s="96"/>
      <c r="M450" s="96"/>
      <c r="N450" s="96"/>
      <c r="O450" s="96"/>
      <c r="P450" s="96"/>
    </row>
    <row r="451" spans="3:16" ht="12" customHeight="1" x14ac:dyDescent="0.2">
      <c r="C451" s="95" t="s">
        <v>273</v>
      </c>
      <c r="J451" s="41" t="s">
        <v>274</v>
      </c>
    </row>
    <row r="452" spans="3:16" ht="12" customHeight="1" x14ac:dyDescent="0.2">
      <c r="C452" s="95" t="s">
        <v>275</v>
      </c>
      <c r="J452" s="41" t="s">
        <v>276</v>
      </c>
    </row>
    <row r="453" spans="3:16" ht="12" customHeight="1" x14ac:dyDescent="0.2">
      <c r="C453" s="95"/>
      <c r="J453" s="41"/>
    </row>
    <row r="454" spans="3:16" ht="12" customHeight="1" x14ac:dyDescent="0.2">
      <c r="C454" s="95"/>
      <c r="J454" s="41"/>
    </row>
    <row r="457" spans="3:16" ht="12" customHeight="1" x14ac:dyDescent="0.2">
      <c r="C457" s="112"/>
      <c r="D457" s="112"/>
      <c r="E457" s="96"/>
      <c r="F457" s="96"/>
    </row>
    <row r="458" spans="3:16" ht="12" customHeight="1" x14ac:dyDescent="0.2">
      <c r="C458" s="35" t="s">
        <v>277</v>
      </c>
    </row>
    <row r="459" spans="3:16" ht="12" customHeight="1" x14ac:dyDescent="0.2">
      <c r="C459" s="35" t="s">
        <v>278</v>
      </c>
    </row>
  </sheetData>
  <mergeCells count="495">
    <mergeCell ref="D294:L294"/>
    <mergeCell ref="M294:O294"/>
    <mergeCell ref="F262:J262"/>
    <mergeCell ref="K262:M262"/>
    <mergeCell ref="F263:J263"/>
    <mergeCell ref="B438:P438"/>
    <mergeCell ref="B439:P439"/>
    <mergeCell ref="J394:K394"/>
    <mergeCell ref="J395:K395"/>
    <mergeCell ref="J422:K422"/>
    <mergeCell ref="J424:K424"/>
    <mergeCell ref="K265:M265"/>
    <mergeCell ref="F266:J266"/>
    <mergeCell ref="K266:M266"/>
    <mergeCell ref="K270:M270"/>
    <mergeCell ref="K281:M281"/>
    <mergeCell ref="F272:J272"/>
    <mergeCell ref="K272:M272"/>
    <mergeCell ref="F273:J273"/>
    <mergeCell ref="K273:M273"/>
    <mergeCell ref="F274:J274"/>
    <mergeCell ref="K85:M85"/>
    <mergeCell ref="F85:G85"/>
    <mergeCell ref="F86:G86"/>
    <mergeCell ref="K95:M95"/>
    <mergeCell ref="F96:G96"/>
    <mergeCell ref="F102:G102"/>
    <mergeCell ref="F95:G95"/>
    <mergeCell ref="M181:O181"/>
    <mergeCell ref="F264:J264"/>
    <mergeCell ref="I230:K230"/>
    <mergeCell ref="K263:M263"/>
    <mergeCell ref="K209:M209"/>
    <mergeCell ref="I228:K228"/>
    <mergeCell ref="C226:P226"/>
    <mergeCell ref="L228:N228"/>
    <mergeCell ref="D243:L243"/>
    <mergeCell ref="M243:O243"/>
    <mergeCell ref="M250:O250"/>
    <mergeCell ref="D237:L237"/>
    <mergeCell ref="M237:O237"/>
    <mergeCell ref="E364:H364"/>
    <mergeCell ref="L364:N364"/>
    <mergeCell ref="I370:K370"/>
    <mergeCell ref="L370:N370"/>
    <mergeCell ref="J396:K396"/>
    <mergeCell ref="J397:K397"/>
    <mergeCell ref="L399:N399"/>
    <mergeCell ref="E377:N377"/>
    <mergeCell ref="E378:N378"/>
    <mergeCell ref="E379:N379"/>
    <mergeCell ref="E380:N380"/>
    <mergeCell ref="J387:K387"/>
    <mergeCell ref="J388:K388"/>
    <mergeCell ref="J390:K390"/>
    <mergeCell ref="E369:H369"/>
    <mergeCell ref="L369:N369"/>
    <mergeCell ref="D298:L298"/>
    <mergeCell ref="M298:O298"/>
    <mergeCell ref="D301:L301"/>
    <mergeCell ref="I363:K363"/>
    <mergeCell ref="E363:H363"/>
    <mergeCell ref="L362:N362"/>
    <mergeCell ref="E370:H370"/>
    <mergeCell ref="L367:N368"/>
    <mergeCell ref="J432:K432"/>
    <mergeCell ref="J389:K389"/>
    <mergeCell ref="L384:N384"/>
    <mergeCell ref="L382:N382"/>
    <mergeCell ref="K271:M271"/>
    <mergeCell ref="I361:K361"/>
    <mergeCell ref="L361:N361"/>
    <mergeCell ref="I360:K360"/>
    <mergeCell ref="L360:N360"/>
    <mergeCell ref="C341:P341"/>
    <mergeCell ref="C347:P348"/>
    <mergeCell ref="D322:J322"/>
    <mergeCell ref="K322:M322"/>
    <mergeCell ref="D323:J323"/>
    <mergeCell ref="K323:M323"/>
    <mergeCell ref="K332:M332"/>
    <mergeCell ref="E350:H350"/>
    <mergeCell ref="N332:P332"/>
    <mergeCell ref="K331:M331"/>
    <mergeCell ref="K330:M330"/>
    <mergeCell ref="F279:J279"/>
    <mergeCell ref="E367:H368"/>
    <mergeCell ref="J385:K385"/>
    <mergeCell ref="L436:N436"/>
    <mergeCell ref="L408:N408"/>
    <mergeCell ref="J409:K409"/>
    <mergeCell ref="J410:K410"/>
    <mergeCell ref="J431:K431"/>
    <mergeCell ref="D251:L251"/>
    <mergeCell ref="M251:O251"/>
    <mergeCell ref="D240:L240"/>
    <mergeCell ref="M240:O240"/>
    <mergeCell ref="D242:L242"/>
    <mergeCell ref="C220:P221"/>
    <mergeCell ref="C223:P224"/>
    <mergeCell ref="F268:J268"/>
    <mergeCell ref="K268:M268"/>
    <mergeCell ref="D311:L311"/>
    <mergeCell ref="D295:L295"/>
    <mergeCell ref="K279:M279"/>
    <mergeCell ref="F277:J277"/>
    <mergeCell ref="K277:M277"/>
    <mergeCell ref="K275:M275"/>
    <mergeCell ref="F267:J267"/>
    <mergeCell ref="K267:M267"/>
    <mergeCell ref="F275:J275"/>
    <mergeCell ref="J427:K427"/>
    <mergeCell ref="L406:N406"/>
    <mergeCell ref="M295:O295"/>
    <mergeCell ref="E351:H351"/>
    <mergeCell ref="I351:K351"/>
    <mergeCell ref="D241:L241"/>
    <mergeCell ref="M241:O241"/>
    <mergeCell ref="E230:H230"/>
    <mergeCell ref="F210:J210"/>
    <mergeCell ref="D239:L239"/>
    <mergeCell ref="M239:O239"/>
    <mergeCell ref="D238:L238"/>
    <mergeCell ref="E228:H228"/>
    <mergeCell ref="J428:K428"/>
    <mergeCell ref="L351:N351"/>
    <mergeCell ref="I353:K353"/>
    <mergeCell ref="L365:N366"/>
    <mergeCell ref="L353:N353"/>
    <mergeCell ref="E353:H353"/>
    <mergeCell ref="E354:H354"/>
    <mergeCell ref="E360:H360"/>
    <mergeCell ref="L363:N363"/>
    <mergeCell ref="C356:P357"/>
    <mergeCell ref="L352:N352"/>
    <mergeCell ref="E365:H366"/>
    <mergeCell ref="I367:K368"/>
    <mergeCell ref="I362:K362"/>
    <mergeCell ref="I364:K364"/>
    <mergeCell ref="I365:K366"/>
    <mergeCell ref="F202:J202"/>
    <mergeCell ref="K202:M202"/>
    <mergeCell ref="F203:J203"/>
    <mergeCell ref="K203:M203"/>
    <mergeCell ref="F199:J199"/>
    <mergeCell ref="K199:M199"/>
    <mergeCell ref="F200:J200"/>
    <mergeCell ref="K200:M200"/>
    <mergeCell ref="F198:J198"/>
    <mergeCell ref="K198:M198"/>
    <mergeCell ref="F201:J201"/>
    <mergeCell ref="K201:M201"/>
    <mergeCell ref="K197:M197"/>
    <mergeCell ref="F93:G93"/>
    <mergeCell ref="K93:M93"/>
    <mergeCell ref="D168:I168"/>
    <mergeCell ref="J168:L168"/>
    <mergeCell ref="M168:O168"/>
    <mergeCell ref="M164:O164"/>
    <mergeCell ref="D165:I165"/>
    <mergeCell ref="J165:L165"/>
    <mergeCell ref="D164:I164"/>
    <mergeCell ref="J164:L164"/>
    <mergeCell ref="J167:L167"/>
    <mergeCell ref="M173:O173"/>
    <mergeCell ref="C193:P194"/>
    <mergeCell ref="D167:I167"/>
    <mergeCell ref="M170:O170"/>
    <mergeCell ref="D173:I173"/>
    <mergeCell ref="M167:O167"/>
    <mergeCell ref="C123:P124"/>
    <mergeCell ref="N155:P155"/>
    <mergeCell ref="K152:M152"/>
    <mergeCell ref="K153:M153"/>
    <mergeCell ref="N152:P152"/>
    <mergeCell ref="N153:P153"/>
    <mergeCell ref="K56:M56"/>
    <mergeCell ref="F56:J56"/>
    <mergeCell ref="C60:P60"/>
    <mergeCell ref="F62:J62"/>
    <mergeCell ref="C76:I76"/>
    <mergeCell ref="C77:I77"/>
    <mergeCell ref="J76:L76"/>
    <mergeCell ref="J77:L77"/>
    <mergeCell ref="M76:O76"/>
    <mergeCell ref="F66:J66"/>
    <mergeCell ref="K66:M66"/>
    <mergeCell ref="C75:I75"/>
    <mergeCell ref="K64:M64"/>
    <mergeCell ref="F65:J65"/>
    <mergeCell ref="J75:L75"/>
    <mergeCell ref="M75:O75"/>
    <mergeCell ref="F63:J63"/>
    <mergeCell ref="K63:M63"/>
    <mergeCell ref="K62:M62"/>
    <mergeCell ref="M77:O77"/>
    <mergeCell ref="F64:J64"/>
    <mergeCell ref="K65:M65"/>
    <mergeCell ref="K67:M67"/>
    <mergeCell ref="F68:J68"/>
    <mergeCell ref="K44:M44"/>
    <mergeCell ref="F42:J42"/>
    <mergeCell ref="K42:M42"/>
    <mergeCell ref="F43:J43"/>
    <mergeCell ref="K43:M43"/>
    <mergeCell ref="F54:J54"/>
    <mergeCell ref="K54:M54"/>
    <mergeCell ref="C52:P52"/>
    <mergeCell ref="F55:J55"/>
    <mergeCell ref="K55:M55"/>
    <mergeCell ref="F25:J25"/>
    <mergeCell ref="K25:M25"/>
    <mergeCell ref="F26:J26"/>
    <mergeCell ref="K26:M26"/>
    <mergeCell ref="F34:J34"/>
    <mergeCell ref="K34:M34"/>
    <mergeCell ref="F33:J33"/>
    <mergeCell ref="K33:M33"/>
    <mergeCell ref="F49:J49"/>
    <mergeCell ref="K49:M49"/>
    <mergeCell ref="F31:J31"/>
    <mergeCell ref="K31:M31"/>
    <mergeCell ref="F32:J32"/>
    <mergeCell ref="K32:M32"/>
    <mergeCell ref="F44:J44"/>
    <mergeCell ref="K28:M28"/>
    <mergeCell ref="F29:J29"/>
    <mergeCell ref="K29:M29"/>
    <mergeCell ref="F30:J30"/>
    <mergeCell ref="F40:J40"/>
    <mergeCell ref="K40:M40"/>
    <mergeCell ref="F47:J47"/>
    <mergeCell ref="K47:M47"/>
    <mergeCell ref="F48:J48"/>
    <mergeCell ref="A1:P1"/>
    <mergeCell ref="J18:L18"/>
    <mergeCell ref="M18:O18"/>
    <mergeCell ref="F50:J50"/>
    <mergeCell ref="K50:M50"/>
    <mergeCell ref="D16:I16"/>
    <mergeCell ref="J16:L16"/>
    <mergeCell ref="M16:O16"/>
    <mergeCell ref="D17:I17"/>
    <mergeCell ref="J17:L17"/>
    <mergeCell ref="M17:O17"/>
    <mergeCell ref="D18:I18"/>
    <mergeCell ref="D19:I19"/>
    <mergeCell ref="J19:L19"/>
    <mergeCell ref="M19:O19"/>
    <mergeCell ref="D20:I20"/>
    <mergeCell ref="J20:L20"/>
    <mergeCell ref="M20:O20"/>
    <mergeCell ref="F41:J41"/>
    <mergeCell ref="K41:M41"/>
    <mergeCell ref="F27:M27"/>
    <mergeCell ref="F28:J28"/>
    <mergeCell ref="A3:P3"/>
    <mergeCell ref="C11:P12"/>
    <mergeCell ref="K30:M30"/>
    <mergeCell ref="M290:O290"/>
    <mergeCell ref="D249:L249"/>
    <mergeCell ref="M249:O249"/>
    <mergeCell ref="D250:L250"/>
    <mergeCell ref="C110:P113"/>
    <mergeCell ref="E229:H229"/>
    <mergeCell ref="I229:K229"/>
    <mergeCell ref="L229:N229"/>
    <mergeCell ref="D169:I169"/>
    <mergeCell ref="J169:L169"/>
    <mergeCell ref="M169:O169"/>
    <mergeCell ref="D170:I170"/>
    <mergeCell ref="J170:L170"/>
    <mergeCell ref="J161:L161"/>
    <mergeCell ref="M161:O161"/>
    <mergeCell ref="F265:J265"/>
    <mergeCell ref="F46:J46"/>
    <mergeCell ref="K46:M46"/>
    <mergeCell ref="F276:J276"/>
    <mergeCell ref="K276:M276"/>
    <mergeCell ref="K48:M48"/>
    <mergeCell ref="F45:J45"/>
    <mergeCell ref="K45:M45"/>
    <mergeCell ref="C372:P372"/>
    <mergeCell ref="B373:P374"/>
    <mergeCell ref="J391:K391"/>
    <mergeCell ref="B189:P189"/>
    <mergeCell ref="C186:P187"/>
    <mergeCell ref="D182:I182"/>
    <mergeCell ref="J182:L182"/>
    <mergeCell ref="F195:M195"/>
    <mergeCell ref="C152:J152"/>
    <mergeCell ref="C153:J153"/>
    <mergeCell ref="J163:L163"/>
    <mergeCell ref="M163:O163"/>
    <mergeCell ref="D162:I162"/>
    <mergeCell ref="D163:I163"/>
    <mergeCell ref="M162:O162"/>
    <mergeCell ref="E231:H231"/>
    <mergeCell ref="M238:O238"/>
    <mergeCell ref="F213:J213"/>
    <mergeCell ref="K212:M212"/>
    <mergeCell ref="F205:M205"/>
    <mergeCell ref="F206:J206"/>
    <mergeCell ref="K206:M206"/>
    <mergeCell ref="K213:M213"/>
    <mergeCell ref="F215:J215"/>
    <mergeCell ref="K215:M215"/>
    <mergeCell ref="K208:M208"/>
    <mergeCell ref="I231:K231"/>
    <mergeCell ref="L231:N231"/>
    <mergeCell ref="F212:J212"/>
    <mergeCell ref="K210:M210"/>
    <mergeCell ref="F211:J211"/>
    <mergeCell ref="K211:M211"/>
    <mergeCell ref="F214:J214"/>
    <mergeCell ref="K214:M214"/>
    <mergeCell ref="F216:J216"/>
    <mergeCell ref="K216:M216"/>
    <mergeCell ref="L230:N230"/>
    <mergeCell ref="K118:M118"/>
    <mergeCell ref="F196:J196"/>
    <mergeCell ref="K196:M196"/>
    <mergeCell ref="F197:J197"/>
    <mergeCell ref="F269:J269"/>
    <mergeCell ref="N331:P331"/>
    <mergeCell ref="C329:J329"/>
    <mergeCell ref="C330:J330"/>
    <mergeCell ref="D309:L309"/>
    <mergeCell ref="M309:O309"/>
    <mergeCell ref="D324:J324"/>
    <mergeCell ref="K324:M324"/>
    <mergeCell ref="K325:M325"/>
    <mergeCell ref="K274:M274"/>
    <mergeCell ref="F271:J271"/>
    <mergeCell ref="K269:M269"/>
    <mergeCell ref="F270:J270"/>
    <mergeCell ref="M301:O301"/>
    <mergeCell ref="M291:O291"/>
    <mergeCell ref="D297:L297"/>
    <mergeCell ref="M297:O297"/>
    <mergeCell ref="K321:M321"/>
    <mergeCell ref="D291:L291"/>
    <mergeCell ref="D310:L310"/>
    <mergeCell ref="K68:M68"/>
    <mergeCell ref="J79:L79"/>
    <mergeCell ref="J78:L78"/>
    <mergeCell ref="M78:O78"/>
    <mergeCell ref="H93:J93"/>
    <mergeCell ref="K98:M98"/>
    <mergeCell ref="F67:J67"/>
    <mergeCell ref="F87:G87"/>
    <mergeCell ref="H87:J87"/>
    <mergeCell ref="K87:M87"/>
    <mergeCell ref="H85:J85"/>
    <mergeCell ref="H86:J86"/>
    <mergeCell ref="K86:M86"/>
    <mergeCell ref="C79:I79"/>
    <mergeCell ref="K83:M83"/>
    <mergeCell ref="K84:M84"/>
    <mergeCell ref="H84:J84"/>
    <mergeCell ref="F84:G84"/>
    <mergeCell ref="C72:P73"/>
    <mergeCell ref="C78:I78"/>
    <mergeCell ref="F115:J115"/>
    <mergeCell ref="K115:M115"/>
    <mergeCell ref="H102:J102"/>
    <mergeCell ref="K102:M102"/>
    <mergeCell ref="C106:P108"/>
    <mergeCell ref="H83:J83"/>
    <mergeCell ref="M79:O79"/>
    <mergeCell ref="F83:G83"/>
    <mergeCell ref="D172:I172"/>
    <mergeCell ref="J172:L172"/>
    <mergeCell ref="M172:O172"/>
    <mergeCell ref="F117:M117"/>
    <mergeCell ref="F97:G97"/>
    <mergeCell ref="K116:M116"/>
    <mergeCell ref="F100:G100"/>
    <mergeCell ref="K100:M100"/>
    <mergeCell ref="D166:I166"/>
    <mergeCell ref="J166:L166"/>
    <mergeCell ref="D171:I171"/>
    <mergeCell ref="N154:P154"/>
    <mergeCell ref="D161:I161"/>
    <mergeCell ref="C155:J155"/>
    <mergeCell ref="J162:L162"/>
    <mergeCell ref="F118:J118"/>
    <mergeCell ref="M175:O175"/>
    <mergeCell ref="D181:I181"/>
    <mergeCell ref="D174:I174"/>
    <mergeCell ref="J174:L174"/>
    <mergeCell ref="J171:L171"/>
    <mergeCell ref="M171:O171"/>
    <mergeCell ref="F119:J119"/>
    <mergeCell ref="K119:M119"/>
    <mergeCell ref="F130:M130"/>
    <mergeCell ref="M166:O166"/>
    <mergeCell ref="K155:M155"/>
    <mergeCell ref="M165:O165"/>
    <mergeCell ref="J173:L173"/>
    <mergeCell ref="J181:L181"/>
    <mergeCell ref="C125:P126"/>
    <mergeCell ref="C128:P129"/>
    <mergeCell ref="C134:P135"/>
    <mergeCell ref="C142:P144"/>
    <mergeCell ref="C146:P146"/>
    <mergeCell ref="F278:J278"/>
    <mergeCell ref="K278:M278"/>
    <mergeCell ref="D293:L293"/>
    <mergeCell ref="M293:O293"/>
    <mergeCell ref="D290:L290"/>
    <mergeCell ref="M182:O182"/>
    <mergeCell ref="K264:M264"/>
    <mergeCell ref="F101:G101"/>
    <mergeCell ref="H101:J101"/>
    <mergeCell ref="K101:M101"/>
    <mergeCell ref="F138:M138"/>
    <mergeCell ref="C154:J154"/>
    <mergeCell ref="K154:M154"/>
    <mergeCell ref="F116:J116"/>
    <mergeCell ref="D252:L252"/>
    <mergeCell ref="M252:O252"/>
    <mergeCell ref="M242:O242"/>
    <mergeCell ref="F207:J207"/>
    <mergeCell ref="K207:M207"/>
    <mergeCell ref="F208:J208"/>
    <mergeCell ref="F209:J209"/>
    <mergeCell ref="M174:O174"/>
    <mergeCell ref="D175:I175"/>
    <mergeCell ref="J175:L175"/>
    <mergeCell ref="C336:P336"/>
    <mergeCell ref="F280:J280"/>
    <mergeCell ref="K280:M280"/>
    <mergeCell ref="L354:N354"/>
    <mergeCell ref="I369:K369"/>
    <mergeCell ref="J417:K417"/>
    <mergeCell ref="J418:K418"/>
    <mergeCell ref="J419:K419"/>
    <mergeCell ref="J386:K386"/>
    <mergeCell ref="D325:J325"/>
    <mergeCell ref="D300:L300"/>
    <mergeCell ref="M300:O300"/>
    <mergeCell ref="C318:P319"/>
    <mergeCell ref="N329:P329"/>
    <mergeCell ref="N330:P330"/>
    <mergeCell ref="D321:J321"/>
    <mergeCell ref="D296:L296"/>
    <mergeCell ref="M296:O296"/>
    <mergeCell ref="D292:L292"/>
    <mergeCell ref="M292:O292"/>
    <mergeCell ref="D299:L299"/>
    <mergeCell ref="M299:O299"/>
    <mergeCell ref="M310:O310"/>
    <mergeCell ref="F281:J281"/>
    <mergeCell ref="J425:K425"/>
    <mergeCell ref="L427:N427"/>
    <mergeCell ref="J430:K430"/>
    <mergeCell ref="E401:N401"/>
    <mergeCell ref="E402:N402"/>
    <mergeCell ref="E403:N403"/>
    <mergeCell ref="E404:N404"/>
    <mergeCell ref="F387:I388"/>
    <mergeCell ref="L393:N393"/>
    <mergeCell ref="J393:K393"/>
    <mergeCell ref="J411:K411"/>
    <mergeCell ref="J412:K412"/>
    <mergeCell ref="J413:K413"/>
    <mergeCell ref="J414:K414"/>
    <mergeCell ref="J415:K415"/>
    <mergeCell ref="J416:K416"/>
    <mergeCell ref="J429:K429"/>
    <mergeCell ref="J433:K433"/>
    <mergeCell ref="J434:K434"/>
    <mergeCell ref="L359:N359"/>
    <mergeCell ref="E359:H359"/>
    <mergeCell ref="E362:H362"/>
    <mergeCell ref="I359:K359"/>
    <mergeCell ref="E361:H361"/>
    <mergeCell ref="E352:H352"/>
    <mergeCell ref="M311:O311"/>
    <mergeCell ref="D312:L312"/>
    <mergeCell ref="M312:O312"/>
    <mergeCell ref="D313:L313"/>
    <mergeCell ref="M313:O313"/>
    <mergeCell ref="D314:L314"/>
    <mergeCell ref="M314:O314"/>
    <mergeCell ref="L350:N350"/>
    <mergeCell ref="C338:P338"/>
    <mergeCell ref="J420:K420"/>
    <mergeCell ref="J421:K421"/>
    <mergeCell ref="J423:K423"/>
    <mergeCell ref="I354:K354"/>
    <mergeCell ref="I350:K350"/>
    <mergeCell ref="I352:K352"/>
    <mergeCell ref="K329:M32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77" fitToHeight="10" orientation="landscape" r:id="rId1"/>
  <headerFooter>
    <oddHeader>&amp;L&amp;G&amp;C&amp;"Arial,Negrita"&amp;14UNIVERSIDAD TECNOLÓGICA DE CHIHUAHUA
&amp;11ESTADO DE&amp;14
&amp;10NOTAS A LOS ESTADOS FINANCIEROS&amp;R&amp;"Arial,Normal"&amp;7Fecha    &amp;D    
Hora de impresión     &amp;T</oddHeader>
    <oddFooter>&amp;C&amp;"Arial,Normal"&amp;P /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topLeftCell="A13" zoomScaleNormal="100" workbookViewId="0">
      <selection activeCell="E15" sqref="E15"/>
    </sheetView>
  </sheetViews>
  <sheetFormatPr baseColWidth="10" defaultColWidth="12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317" t="s">
        <v>279</v>
      </c>
      <c r="C1" s="317"/>
      <c r="D1" s="317"/>
      <c r="E1" s="317"/>
      <c r="F1" s="317"/>
    </row>
    <row r="2" spans="2:6" ht="14.25" customHeight="1" x14ac:dyDescent="0.2">
      <c r="B2" s="293" t="s">
        <v>280</v>
      </c>
      <c r="C2" s="293"/>
      <c r="D2" s="293"/>
      <c r="E2" s="293"/>
      <c r="F2" s="293"/>
    </row>
    <row r="3" spans="2:6" ht="14.25" customHeight="1" x14ac:dyDescent="0.2">
      <c r="B3" s="293" t="s">
        <v>281</v>
      </c>
      <c r="C3" s="293"/>
      <c r="D3" s="293"/>
      <c r="E3" s="293"/>
      <c r="F3" s="293"/>
    </row>
    <row r="4" spans="2:6" ht="18.75" customHeight="1" x14ac:dyDescent="0.2"/>
    <row r="5" spans="2:6" ht="17.25" customHeight="1" x14ac:dyDescent="0.2">
      <c r="B5" s="24" t="s">
        <v>282</v>
      </c>
      <c r="C5" s="308" t="s">
        <v>283</v>
      </c>
      <c r="D5" s="308"/>
      <c r="E5" s="308"/>
      <c r="F5" s="308"/>
    </row>
    <row r="6" spans="2:6" ht="17.25" customHeight="1" x14ac:dyDescent="0.2">
      <c r="C6" s="308"/>
      <c r="D6" s="308"/>
      <c r="E6" s="308"/>
      <c r="F6" s="308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80" t="s">
        <v>284</v>
      </c>
      <c r="C8" s="308" t="s">
        <v>285</v>
      </c>
      <c r="D8" s="308"/>
      <c r="E8" s="308"/>
      <c r="F8" s="308"/>
    </row>
    <row r="9" spans="2:6" ht="17.25" customHeight="1" x14ac:dyDescent="0.2">
      <c r="C9" s="308"/>
      <c r="D9" s="308"/>
      <c r="E9" s="308"/>
      <c r="F9" s="308"/>
    </row>
    <row r="10" spans="2:6" ht="15.75" customHeight="1" thickBot="1" x14ac:dyDescent="0.25">
      <c r="C10" s="309"/>
      <c r="D10" s="309"/>
      <c r="E10" s="309"/>
      <c r="F10" s="309"/>
    </row>
    <row r="11" spans="2:6" ht="15.75" customHeight="1" x14ac:dyDescent="0.2">
      <c r="C11" s="81"/>
      <c r="D11" s="81"/>
      <c r="E11" s="81"/>
      <c r="F11" s="81"/>
    </row>
    <row r="12" spans="2:6" ht="15.75" customHeight="1" thickBot="1" x14ac:dyDescent="0.25">
      <c r="C12" s="81"/>
      <c r="D12" s="81"/>
      <c r="E12" s="81"/>
      <c r="F12" s="81"/>
    </row>
    <row r="13" spans="2:6" ht="21.75" customHeight="1" x14ac:dyDescent="0.2">
      <c r="B13" s="290" t="s">
        <v>286</v>
      </c>
      <c r="C13" s="291"/>
      <c r="D13" s="291"/>
      <c r="E13" s="291"/>
      <c r="F13" s="292"/>
    </row>
    <row r="14" spans="2:6" s="1" customFormat="1" ht="17.25" customHeight="1" x14ac:dyDescent="0.2">
      <c r="B14" s="2" t="s">
        <v>287</v>
      </c>
      <c r="C14" s="3" t="s">
        <v>288</v>
      </c>
      <c r="D14" s="3" t="s">
        <v>289</v>
      </c>
      <c r="E14" s="3" t="s">
        <v>290</v>
      </c>
      <c r="F14" s="4" t="s">
        <v>291</v>
      </c>
    </row>
    <row r="15" spans="2:6" ht="15.75" customHeight="1" x14ac:dyDescent="0.2">
      <c r="B15" s="294" t="s">
        <v>292</v>
      </c>
      <c r="C15" s="296" t="s">
        <v>293</v>
      </c>
      <c r="D15" s="7" t="s">
        <v>294</v>
      </c>
      <c r="E15" s="8" t="s">
        <v>295</v>
      </c>
      <c r="F15" s="9" t="s">
        <v>295</v>
      </c>
    </row>
    <row r="16" spans="2:6" ht="15.75" customHeight="1" x14ac:dyDescent="0.2">
      <c r="B16" s="295"/>
      <c r="C16" s="297"/>
      <c r="D16" s="7" t="s">
        <v>296</v>
      </c>
      <c r="E16" s="8" t="s">
        <v>297</v>
      </c>
      <c r="F16" s="9" t="s">
        <v>297</v>
      </c>
    </row>
    <row r="17" spans="2:6" ht="23.25" customHeight="1" x14ac:dyDescent="0.2">
      <c r="B17" s="10" t="s">
        <v>298</v>
      </c>
      <c r="C17" s="11" t="s">
        <v>299</v>
      </c>
      <c r="D17" s="12" t="s">
        <v>300</v>
      </c>
      <c r="E17" s="13" t="s">
        <v>301</v>
      </c>
      <c r="F17" s="14" t="s">
        <v>302</v>
      </c>
    </row>
    <row r="18" spans="2:6" ht="15" customHeight="1" x14ac:dyDescent="0.2">
      <c r="B18" s="294" t="s">
        <v>303</v>
      </c>
      <c r="C18" s="296" t="s">
        <v>304</v>
      </c>
      <c r="D18" s="7" t="s">
        <v>305</v>
      </c>
      <c r="E18" s="8" t="s">
        <v>306</v>
      </c>
      <c r="F18" s="9" t="s">
        <v>307</v>
      </c>
    </row>
    <row r="19" spans="2:6" ht="15" customHeight="1" x14ac:dyDescent="0.2">
      <c r="B19" s="298"/>
      <c r="C19" s="299"/>
      <c r="D19" s="7" t="s">
        <v>308</v>
      </c>
      <c r="E19" s="8" t="s">
        <v>309</v>
      </c>
      <c r="F19" s="9" t="s">
        <v>310</v>
      </c>
    </row>
    <row r="20" spans="2:6" ht="15" customHeight="1" x14ac:dyDescent="0.2">
      <c r="B20" s="298"/>
      <c r="C20" s="299"/>
      <c r="D20" s="7" t="s">
        <v>311</v>
      </c>
      <c r="E20" s="8" t="s">
        <v>312</v>
      </c>
      <c r="F20" s="9" t="s">
        <v>313</v>
      </c>
    </row>
    <row r="21" spans="2:6" ht="15" customHeight="1" x14ac:dyDescent="0.2">
      <c r="B21" s="295"/>
      <c r="C21" s="297"/>
      <c r="D21" s="7" t="s">
        <v>314</v>
      </c>
      <c r="E21" s="8" t="s">
        <v>315</v>
      </c>
      <c r="F21" s="9" t="s">
        <v>316</v>
      </c>
    </row>
    <row r="22" spans="2:6" ht="23.25" customHeight="1" x14ac:dyDescent="0.2">
      <c r="B22" s="10" t="s">
        <v>317</v>
      </c>
      <c r="C22" s="11" t="s">
        <v>318</v>
      </c>
      <c r="D22" s="12" t="s">
        <v>319</v>
      </c>
      <c r="E22" s="13" t="s">
        <v>320</v>
      </c>
      <c r="F22" s="14" t="s">
        <v>321</v>
      </c>
    </row>
    <row r="23" spans="2:6" ht="23.25" customHeight="1" x14ac:dyDescent="0.2">
      <c r="B23" s="5" t="s">
        <v>322</v>
      </c>
      <c r="C23" s="6" t="s">
        <v>323</v>
      </c>
      <c r="D23" s="7" t="s">
        <v>324</v>
      </c>
      <c r="E23" s="8" t="s">
        <v>325</v>
      </c>
      <c r="F23" s="9" t="s">
        <v>326</v>
      </c>
    </row>
    <row r="24" spans="2:6" ht="23.25" customHeight="1" thickBot="1" x14ac:dyDescent="0.25">
      <c r="B24" s="27" t="s">
        <v>327</v>
      </c>
      <c r="C24" s="28" t="s">
        <v>328</v>
      </c>
      <c r="D24" s="29" t="s">
        <v>329</v>
      </c>
      <c r="E24" s="30" t="s">
        <v>330</v>
      </c>
      <c r="F24" s="31" t="s">
        <v>331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290" t="s">
        <v>332</v>
      </c>
      <c r="C26" s="291"/>
      <c r="D26" s="291"/>
      <c r="E26" s="291"/>
      <c r="F26" s="292"/>
    </row>
    <row r="27" spans="2:6" s="1" customFormat="1" ht="17.25" customHeight="1" x14ac:dyDescent="0.2">
      <c r="B27" s="2" t="s">
        <v>287</v>
      </c>
      <c r="C27" s="3" t="s">
        <v>288</v>
      </c>
      <c r="D27" s="3" t="s">
        <v>289</v>
      </c>
      <c r="E27" s="3" t="s">
        <v>290</v>
      </c>
      <c r="F27" s="4" t="s">
        <v>291</v>
      </c>
    </row>
    <row r="28" spans="2:6" ht="15" customHeight="1" x14ac:dyDescent="0.2">
      <c r="B28" s="294" t="s">
        <v>333</v>
      </c>
      <c r="C28" s="296" t="s">
        <v>334</v>
      </c>
      <c r="D28" s="310" t="s">
        <v>335</v>
      </c>
      <c r="E28" s="8" t="s">
        <v>336</v>
      </c>
      <c r="F28" s="9" t="s">
        <v>337</v>
      </c>
    </row>
    <row r="29" spans="2:6" ht="15" customHeight="1" x14ac:dyDescent="0.2">
      <c r="B29" s="298"/>
      <c r="C29" s="299"/>
      <c r="D29" s="311"/>
      <c r="E29" s="8" t="s">
        <v>338</v>
      </c>
      <c r="F29" s="9" t="s">
        <v>339</v>
      </c>
    </row>
    <row r="30" spans="2:6" ht="15" customHeight="1" x14ac:dyDescent="0.2">
      <c r="B30" s="295"/>
      <c r="C30" s="297"/>
      <c r="D30" s="312"/>
      <c r="E30" s="8" t="s">
        <v>340</v>
      </c>
      <c r="F30" s="9" t="s">
        <v>341</v>
      </c>
    </row>
    <row r="31" spans="2:6" ht="15" customHeight="1" x14ac:dyDescent="0.2">
      <c r="B31" s="300" t="s">
        <v>342</v>
      </c>
      <c r="C31" s="305" t="s">
        <v>343</v>
      </c>
      <c r="D31" s="313" t="s">
        <v>344</v>
      </c>
      <c r="E31" s="13" t="s">
        <v>345</v>
      </c>
      <c r="F31" s="14" t="s">
        <v>346</v>
      </c>
    </row>
    <row r="32" spans="2:6" ht="15" customHeight="1" x14ac:dyDescent="0.2">
      <c r="B32" s="301"/>
      <c r="C32" s="306"/>
      <c r="D32" s="314"/>
      <c r="E32" s="25" t="s">
        <v>347</v>
      </c>
      <c r="F32" s="26" t="s">
        <v>348</v>
      </c>
    </row>
    <row r="33" spans="2:6" ht="15" customHeight="1" x14ac:dyDescent="0.2">
      <c r="B33" s="302"/>
      <c r="C33" s="307"/>
      <c r="D33" s="315"/>
      <c r="E33" s="25" t="s">
        <v>349</v>
      </c>
      <c r="F33" s="26" t="s">
        <v>350</v>
      </c>
    </row>
    <row r="34" spans="2:6" ht="15" customHeight="1" x14ac:dyDescent="0.2">
      <c r="B34" s="294" t="s">
        <v>351</v>
      </c>
      <c r="C34" s="296" t="s">
        <v>352</v>
      </c>
      <c r="D34" s="310" t="s">
        <v>353</v>
      </c>
      <c r="E34" s="8" t="s">
        <v>354</v>
      </c>
      <c r="F34" s="9" t="s">
        <v>355</v>
      </c>
    </row>
    <row r="35" spans="2:6" ht="15" customHeight="1" x14ac:dyDescent="0.2">
      <c r="B35" s="298"/>
      <c r="C35" s="299"/>
      <c r="D35" s="311"/>
      <c r="E35" s="8" t="s">
        <v>356</v>
      </c>
      <c r="F35" s="9" t="s">
        <v>357</v>
      </c>
    </row>
    <row r="36" spans="2:6" ht="15" customHeight="1" thickBot="1" x14ac:dyDescent="0.25">
      <c r="B36" s="303"/>
      <c r="C36" s="304"/>
      <c r="D36" s="316"/>
      <c r="E36" s="18" t="s">
        <v>358</v>
      </c>
      <c r="F36" s="19" t="s">
        <v>359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290" t="s">
        <v>360</v>
      </c>
      <c r="C38" s="291"/>
      <c r="D38" s="291"/>
      <c r="E38" s="291"/>
      <c r="F38" s="292"/>
    </row>
    <row r="39" spans="2:6" s="1" customFormat="1" ht="17.25" customHeight="1" x14ac:dyDescent="0.2">
      <c r="B39" s="2" t="s">
        <v>287</v>
      </c>
      <c r="C39" s="3" t="s">
        <v>288</v>
      </c>
      <c r="D39" s="3" t="s">
        <v>289</v>
      </c>
      <c r="E39" s="3" t="s">
        <v>290</v>
      </c>
      <c r="F39" s="4" t="s">
        <v>291</v>
      </c>
    </row>
    <row r="40" spans="2:6" ht="42" customHeight="1" x14ac:dyDescent="0.2">
      <c r="B40" s="5" t="s">
        <v>361</v>
      </c>
      <c r="C40" s="6" t="s">
        <v>362</v>
      </c>
      <c r="D40" s="7" t="s">
        <v>363</v>
      </c>
      <c r="E40" s="8" t="s">
        <v>364</v>
      </c>
      <c r="F40" s="9" t="s">
        <v>365</v>
      </c>
    </row>
    <row r="41" spans="2:6" ht="42" customHeight="1" x14ac:dyDescent="0.2">
      <c r="B41" s="10" t="s">
        <v>366</v>
      </c>
      <c r="C41" s="11" t="s">
        <v>367</v>
      </c>
      <c r="D41" s="12" t="s">
        <v>368</v>
      </c>
      <c r="E41" s="13" t="s">
        <v>369</v>
      </c>
      <c r="F41" s="14" t="s">
        <v>370</v>
      </c>
    </row>
    <row r="42" spans="2:6" ht="65.25" customHeight="1" thickBot="1" x14ac:dyDescent="0.25">
      <c r="B42" s="15" t="s">
        <v>371</v>
      </c>
      <c r="C42" s="16" t="s">
        <v>372</v>
      </c>
      <c r="D42" s="17" t="s">
        <v>373</v>
      </c>
      <c r="E42" s="18" t="s">
        <v>374</v>
      </c>
      <c r="F42" s="19" t="s">
        <v>375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Bertha Antillon</cp:lastModifiedBy>
  <cp:revision/>
  <cp:lastPrinted>2024-01-26T20:58:47Z</cp:lastPrinted>
  <dcterms:created xsi:type="dcterms:W3CDTF">2017-02-28T18:38:56Z</dcterms:created>
  <dcterms:modified xsi:type="dcterms:W3CDTF">2024-01-26T20:58:52Z</dcterms:modified>
  <cp:category/>
  <cp:contentStatus/>
</cp:coreProperties>
</file>